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leage log" state="visible" r:id="rId4"/>
    <sheet sheetId="2" name="Summary" state="visible" r:id="rId5"/>
    <sheet sheetId="3" name="Example" state="visible" r:id="rId6"/>
    <sheet sheetId="4" name="Rates and sources" state="visible" r:id="rId7"/>
  </sheets>
  <definedNames>
    <definedName name="_xlnm.Print_Titles" localSheetId="0">'Mileage log'!$6:$6</definedName>
  </definedNames>
  <calcPr calcId="171027" fullCalcOnLoad="1"/>
</workbook>
</file>

<file path=xl/sharedStrings.xml><?xml version="1.0" encoding="utf-8"?>
<sst xmlns="http://schemas.openxmlformats.org/spreadsheetml/2006/main" count="74" uniqueCount="56">
  <si>
    <t>Rideshare &amp; Delivery Mileage Log 2026</t>
  </si>
  <si>
    <t>Name</t>
  </si>
  <si>
    <t>Vehicle</t>
  </si>
  <si>
    <t>Odometer Jan 1</t>
  </si>
  <si>
    <t>Odometer Dec 31</t>
  </si>
  <si>
    <t>Total miles</t>
  </si>
  <si>
    <t>Date placed in service for business</t>
  </si>
  <si>
    <t>Yellow cells are for you to fill in. Miles fill in from the odometer columns; you can also type miles directly.</t>
  </si>
  <si>
    <t>Date</t>
  </si>
  <si>
    <t>Platform</t>
  </si>
  <si>
    <t>Area / purpose</t>
  </si>
  <si>
    <t>Odometer out</t>
  </si>
  <si>
    <t>Odometer in</t>
  </si>
  <si>
    <t>Miles</t>
  </si>
  <si>
    <t>App-reported miles</t>
  </si>
  <si>
    <t>Type</t>
  </si>
  <si>
    <t>Rate</t>
  </si>
  <si>
    <t>Amount</t>
  </si>
  <si>
    <t>Parking &amp; tolls</t>
  </si>
  <si>
    <t>Rideshare &amp; Delivery Mileage Log 2026: summary</t>
  </si>
  <si>
    <t>Business miles</t>
  </si>
  <si>
    <t>Everything except Home to zone / back and Personal rows.</t>
  </si>
  <si>
    <t xml:space="preserve">  of which before July 1, 2026</t>
  </si>
  <si>
    <t>Rate 72.5 cents</t>
  </si>
  <si>
    <t xml:space="preserve">  of which from July 1, 2026</t>
  </si>
  <si>
    <t>Rate 76 cents</t>
  </si>
  <si>
    <t>Standard mileage amount</t>
  </si>
  <si>
    <t>Miles x the IRS rate for the date driven</t>
  </si>
  <si>
    <t>Business parking and tolls</t>
  </si>
  <si>
    <t>Deductible on top of the standard mileage rate</t>
  </si>
  <si>
    <t>Total miles driven (odometer)</t>
  </si>
  <si>
    <t>From the odometer readings at the top of the log</t>
  </si>
  <si>
    <t>Business-use percentage</t>
  </si>
  <si>
    <t>Business miles / total miles</t>
  </si>
  <si>
    <t>Self-employed: report car expenses on Schedule C, line 9, and complete Part IV (business, commuting and other miles).</t>
  </si>
  <si>
    <t>07/17/2026</t>
  </si>
  <si>
    <t>Uber</t>
  </si>
  <si>
    <t>Rides and waiting for requests, downtown and airport</t>
  </si>
  <si>
    <t>Business</t>
  </si>
  <si>
    <t>07/18/2026</t>
  </si>
  <si>
    <t>DoorDash</t>
  </si>
  <si>
    <t>Home to midtown zone (check commuting rules)</t>
  </si>
  <si>
    <t/>
  </si>
  <si>
    <t>Home to zone / back</t>
  </si>
  <si>
    <t>Dinner dash: deliveries and waiting for orders, midtown</t>
  </si>
  <si>
    <t>Write a specific business purpose for each trip, not just "work".</t>
  </si>
  <si>
    <t>Rates and rules used in this template</t>
  </si>
  <si>
    <t>Last checked against the official sources on October 7, 2026.</t>
  </si>
  <si>
    <t>2026 business rate: 72.5 cents (Jan 1 - Jun 30), 76 cents (from Jul 1)</t>
  </si>
  <si>
    <t>https://www.irs.gov/tax-professionals/standard-mileage-rates</t>
  </si>
  <si>
    <t>2026 medical/moving: 20.5 cents, then 23.5 cents from Jul 1; charity 14 cents</t>
  </si>
  <si>
    <t>https://www.irs.gov/irb/2026-29_irb</t>
  </si>
  <si>
    <t>Records to keep: date, destination, business purpose, miles; total miles for the year (Pub. 463, ch. 5)</t>
  </si>
  <si>
    <t>https://www.irs.gov/publications/p463</t>
  </si>
  <si>
    <t>A log kept weekly counts as a timely kept record (Pub. 463)</t>
  </si>
  <si>
    <t>Made with MileageLogMaker.com. General information, not tax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</si>
</sst>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/dd/yyyy"/>
    <numFmt numFmtId="165" formatCode="#,##0.0"/>
    <numFmt numFmtId="166" formatCode="$0.000"/>
    <numFmt numFmtId="167" formatCode="$#,##0.00"/>
    <numFmt numFmtId="168" formatCode="0.0%"/>
  </numFmts>
  <fonts count="9" x14ac:knownFonts="1">
    <font>
      <color theme="1"/>
      <family val="2"/>
      <scheme val="minor"/>
      <sz val="11"/>
      <name val="Calibri"/>
    </font>
    <font>
      <b/>
      <color rgb="FF0A2540"/>
      <sz val="16"/>
    </font>
    <font>
      <b/>
      <color rgb="FF425466"/>
    </font>
    <font>
      <i/>
      <color rgb="FF56657A"/>
    </font>
    <font>
      <b/>
      <color rgb="FFFFFFFF"/>
    </font>
    <font>
      <b/>
      <sz val="14"/>
    </font>
    <font>
      <b/>
    </font>
    <font>
      <color rgb="FF56657A"/>
    </font>
    <font>
      <u/>
      <color rgb="FF635BFF"/>
    </font>
  </fonts>
  <fills count="5">
    <fill>
      <patternFill patternType="none"/>
    </fill>
    <fill>
      <patternFill patternType="gray125"/>
    </fill>
    <fill>
      <patternFill patternType="solid">
        <fgColor rgb="FFFFFDF2"/>
      </patternFill>
    </fill>
    <fill>
      <patternFill patternType="solid">
        <fgColor rgb="FF0A2540"/>
      </patternFill>
    </fill>
    <fill>
      <patternFill patternType="solid">
        <fgColor rgb="FFF1F4F9"/>
      </patternFill>
    </fill>
  </fills>
  <borders count="2">
    <border>
      <left/>
      <right/>
      <top/>
      <bottom/>
      <diagonal/>
    </border>
    <border>
      <left style="thin">
        <color rgb="FFD5DCE6"/>
      </left>
      <right style="thin">
        <color rgb="FFD5DCE6"/>
      </right>
      <top style="thin">
        <color rgb="FFD5DCE6"/>
      </top>
      <bottom style="thin">
        <color rgb="FFD5DC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3" fontId="0" fillId="2" borderId="1" xfId="0" applyNumberFormat="1" applyFill="1" applyBorder="1"/>
    <xf numFmtId="3" fontId="0" fillId="0" borderId="0" xfId="0" applyNumberFormat="1"/>
    <xf numFmtId="164" fontId="0" fillId="2" borderId="1" xfId="0" applyNumberFormat="1" applyFill="1" applyBorder="1"/>
    <xf numFmtId="0" fontId="3" fillId="0" borderId="0" xfId="0" applyFont="1"/>
    <xf numFmtId="0" fontId="4" fillId="3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4" fontId="0" fillId="4" borderId="0" xfId="0" applyNumberFormat="1" applyFill="1"/>
    <xf numFmtId="0" fontId="0" fillId="4" borderId="0" xfId="0" applyFill="1"/>
    <xf numFmtId="165" fontId="0" fillId="4" borderId="0" xfId="0" applyNumberFormat="1" applyFill="1"/>
    <xf numFmtId="166" fontId="0" fillId="4" borderId="0" xfId="0" applyNumberFormat="1" applyFill="1"/>
    <xf numFmtId="167" fontId="0" fillId="4" borderId="0" xfId="0" applyNumberFormat="1" applyFill="1"/>
    <xf numFmtId="0" fontId="5" fillId="0" borderId="0" xfId="0" applyFont="1"/>
    <xf numFmtId="0" fontId="6" fillId="0" borderId="0" xfId="0" applyFont="1"/>
    <xf numFmtId="165" fontId="6" fillId="0" borderId="0" xfId="0" applyNumberFormat="1" applyFont="1"/>
    <xf numFmtId="0" fontId="7" fillId="0" borderId="0" xfId="0" applyFont="1"/>
    <xf numFmtId="168" fontId="0" fillId="0" borderId="0" xfId="0" applyNumberForma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rs.gov/tax-professionals/standard-mileage-rates" TargetMode="External"/><Relationship Id="rId2" Type="http://schemas.openxmlformats.org/officeDocument/2006/relationships/hyperlink" Target="https://www.irs.gov/irb/2026-29_irb" TargetMode="External"/><Relationship Id="rId3" Type="http://schemas.openxmlformats.org/officeDocument/2006/relationships/hyperlink" Target="https://www.irs.gov/publications/p463" TargetMode="External"/><Relationship Id="rId4" Type="http://schemas.openxmlformats.org/officeDocument/2006/relationships/hyperlink" Target="https://www.irs.gov/publications/p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34" customWidth="1"/>
    <col min="4" max="5" width="13" customWidth="1"/>
    <col min="7" max="7" width="12" customWidth="1"/>
    <col min="8" max="8" width="16" customWidth="1"/>
    <col min="10" max="10" width="11" customWidth="1"/>
    <col min="11" max="11" width="12" customWidth="1"/>
  </cols>
  <sheetData>
    <row r="1" ht="24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6" x14ac:dyDescent="0.25">
      <c r="A2" s="2" t="s">
        <v>1</v>
      </c>
      <c r="B2" s="3"/>
      <c r="C2" s="3"/>
      <c r="D2" s="2" t="s">
        <v>2</v>
      </c>
      <c r="E2" s="3"/>
      <c r="F2" s="3"/>
    </row>
    <row r="3" spans="1:8" x14ac:dyDescent="0.25">
      <c r="A3" s="2" t="s">
        <v>3</v>
      </c>
      <c r="B3" s="4"/>
      <c r="D3" s="2" t="s">
        <v>4</v>
      </c>
      <c r="E3" s="4"/>
      <c r="G3" s="2" t="s">
        <v>5</v>
      </c>
      <c r="H3" s="5">
        <f>IF(AND(ISNUMBER(B3),ISNUMBER(E3),E3&gt;B3),E3-B3,"")</f>
      </c>
    </row>
    <row r="4" spans="1:6" x14ac:dyDescent="0.25">
      <c r="A4" s="2" t="s">
        <v>6</v>
      </c>
      <c r="D4" s="6"/>
      <c r="F4" s="7" t="s">
        <v>7</v>
      </c>
    </row>
    <row r="6" ht="30" customHeight="1" spans="1:11" x14ac:dyDescent="0.25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 t="s">
        <v>17</v>
      </c>
      <c r="K6" s="8" t="s">
        <v>18</v>
      </c>
    </row>
    <row r="7" spans="1:11" x14ac:dyDescent="0.25">
      <c r="A7" s="9"/>
      <c r="D7" s="10"/>
      <c r="E7" s="10"/>
      <c r="F7" s="10">
        <f>IF(AND(ISNUMBER(D7),ISNUMBER(E7),E7&gt;D7),E7-D7,"")</f>
      </c>
      <c r="I7" s="11">
        <f>IF(OR(A7="",F7=""),"",IF(OR(H7="Home to zone / back",H7="Personal"),0,IF(A7&gt;=DATE(2026,7,1),0.76,0.725)))</f>
      </c>
      <c r="J7" s="12">
        <f>IF(OR(F7="",I7=""),"",ROUND(F7*I7,2))</f>
      </c>
      <c r="K7" s="12"/>
    </row>
    <row r="8" spans="1:11" x14ac:dyDescent="0.25">
      <c r="A8" s="13"/>
      <c r="B8" s="14"/>
      <c r="C8" s="14"/>
      <c r="D8" s="15"/>
      <c r="E8" s="15"/>
      <c r="F8" s="15">
        <f>IF(AND(ISNUMBER(D8),ISNUMBER(E8),E8&gt;D8),E8-D8,"")</f>
      </c>
      <c r="G8" s="14"/>
      <c r="H8" s="14"/>
      <c r="I8" s="16">
        <f>IF(OR(A8="",F8=""),"",IF(OR(H8="Home to zone / back",H8="Personal"),0,IF(A8&gt;=DATE(2026,7,1),0.76,0.725)))</f>
      </c>
      <c r="J8" s="17">
        <f>IF(OR(F8="",I8=""),"",ROUND(F8*I8,2))</f>
      </c>
      <c r="K8" s="17"/>
    </row>
    <row r="9" spans="1:11" x14ac:dyDescent="0.25">
      <c r="A9" s="9"/>
      <c r="D9" s="10"/>
      <c r="E9" s="10"/>
      <c r="F9" s="10">
        <f>IF(AND(ISNUMBER(D9),ISNUMBER(E9),E9&gt;D9),E9-D9,"")</f>
      </c>
      <c r="I9" s="11">
        <f>IF(OR(A9="",F9=""),"",IF(OR(H9="Home to zone / back",H9="Personal"),0,IF(A9&gt;=DATE(2026,7,1),0.76,0.725)))</f>
      </c>
      <c r="J9" s="12">
        <f>IF(OR(F9="",I9=""),"",ROUND(F9*I9,2))</f>
      </c>
      <c r="K9" s="12"/>
    </row>
    <row r="10" spans="1:11" x14ac:dyDescent="0.25">
      <c r="A10" s="13"/>
      <c r="B10" s="14"/>
      <c r="C10" s="14"/>
      <c r="D10" s="15"/>
      <c r="E10" s="15"/>
      <c r="F10" s="15">
        <f>IF(AND(ISNUMBER(D10),ISNUMBER(E10),E10&gt;D10),E10-D10,"")</f>
      </c>
      <c r="G10" s="14"/>
      <c r="H10" s="14"/>
      <c r="I10" s="16">
        <f>IF(OR(A10="",F10=""),"",IF(OR(H10="Home to zone / back",H10="Personal"),0,IF(A10&gt;=DATE(2026,7,1),0.76,0.725)))</f>
      </c>
      <c r="J10" s="17">
        <f>IF(OR(F10="",I10=""),"",ROUND(F10*I10,2))</f>
      </c>
      <c r="K10" s="17"/>
    </row>
    <row r="11" spans="1:11" x14ac:dyDescent="0.25">
      <c r="A11" s="9"/>
      <c r="D11" s="10"/>
      <c r="E11" s="10"/>
      <c r="F11" s="10">
        <f>IF(AND(ISNUMBER(D11),ISNUMBER(E11),E11&gt;D11),E11-D11,"")</f>
      </c>
      <c r="I11" s="11">
        <f>IF(OR(A11="",F11=""),"",IF(OR(H11="Home to zone / back",H11="Personal"),0,IF(A11&gt;=DATE(2026,7,1),0.76,0.725)))</f>
      </c>
      <c r="J11" s="12">
        <f>IF(OR(F11="",I11=""),"",ROUND(F11*I11,2))</f>
      </c>
      <c r="K11" s="12"/>
    </row>
    <row r="12" spans="1:11" x14ac:dyDescent="0.25">
      <c r="A12" s="13"/>
      <c r="B12" s="14"/>
      <c r="C12" s="14"/>
      <c r="D12" s="15"/>
      <c r="E12" s="15"/>
      <c r="F12" s="15">
        <f>IF(AND(ISNUMBER(D12),ISNUMBER(E12),E12&gt;D12),E12-D12,"")</f>
      </c>
      <c r="G12" s="14"/>
      <c r="H12" s="14"/>
      <c r="I12" s="16">
        <f>IF(OR(A12="",F12=""),"",IF(OR(H12="Home to zone / back",H12="Personal"),0,IF(A12&gt;=DATE(2026,7,1),0.76,0.725)))</f>
      </c>
      <c r="J12" s="17">
        <f>IF(OR(F12="",I12=""),"",ROUND(F12*I12,2))</f>
      </c>
      <c r="K12" s="17"/>
    </row>
    <row r="13" spans="1:11" x14ac:dyDescent="0.25">
      <c r="A13" s="9"/>
      <c r="D13" s="10"/>
      <c r="E13" s="10"/>
      <c r="F13" s="10">
        <f>IF(AND(ISNUMBER(D13),ISNUMBER(E13),E13&gt;D13),E13-D13,"")</f>
      </c>
      <c r="I13" s="11">
        <f>IF(OR(A13="",F13=""),"",IF(OR(H13="Home to zone / back",H13="Personal"),0,IF(A13&gt;=DATE(2026,7,1),0.76,0.725)))</f>
      </c>
      <c r="J13" s="12">
        <f>IF(OR(F13="",I13=""),"",ROUND(F13*I13,2))</f>
      </c>
      <c r="K13" s="12"/>
    </row>
    <row r="14" spans="1:11" x14ac:dyDescent="0.25">
      <c r="A14" s="13"/>
      <c r="B14" s="14"/>
      <c r="C14" s="14"/>
      <c r="D14" s="15"/>
      <c r="E14" s="15"/>
      <c r="F14" s="15">
        <f>IF(AND(ISNUMBER(D14),ISNUMBER(E14),E14&gt;D14),E14-D14,"")</f>
      </c>
      <c r="G14" s="14"/>
      <c r="H14" s="14"/>
      <c r="I14" s="16">
        <f>IF(OR(A14="",F14=""),"",IF(OR(H14="Home to zone / back",H14="Personal"),0,IF(A14&gt;=DATE(2026,7,1),0.76,0.725)))</f>
      </c>
      <c r="J14" s="17">
        <f>IF(OR(F14="",I14=""),"",ROUND(F14*I14,2))</f>
      </c>
      <c r="K14" s="17"/>
    </row>
    <row r="15" spans="1:11" x14ac:dyDescent="0.25">
      <c r="A15" s="9"/>
      <c r="D15" s="10"/>
      <c r="E15" s="10"/>
      <c r="F15" s="10">
        <f>IF(AND(ISNUMBER(D15),ISNUMBER(E15),E15&gt;D15),E15-D15,"")</f>
      </c>
      <c r="I15" s="11">
        <f>IF(OR(A15="",F15=""),"",IF(OR(H15="Home to zone / back",H15="Personal"),0,IF(A15&gt;=DATE(2026,7,1),0.76,0.725)))</f>
      </c>
      <c r="J15" s="12">
        <f>IF(OR(F15="",I15=""),"",ROUND(F15*I15,2))</f>
      </c>
      <c r="K15" s="12"/>
    </row>
    <row r="16" spans="1:11" x14ac:dyDescent="0.25">
      <c r="A16" s="13"/>
      <c r="B16" s="14"/>
      <c r="C16" s="14"/>
      <c r="D16" s="15"/>
      <c r="E16" s="15"/>
      <c r="F16" s="15">
        <f>IF(AND(ISNUMBER(D16),ISNUMBER(E16),E16&gt;D16),E16-D16,"")</f>
      </c>
      <c r="G16" s="14"/>
      <c r="H16" s="14"/>
      <c r="I16" s="16">
        <f>IF(OR(A16="",F16=""),"",IF(OR(H16="Home to zone / back",H16="Personal"),0,IF(A16&gt;=DATE(2026,7,1),0.76,0.725)))</f>
      </c>
      <c r="J16" s="17">
        <f>IF(OR(F16="",I16=""),"",ROUND(F16*I16,2))</f>
      </c>
      <c r="K16" s="17"/>
    </row>
    <row r="17" spans="1:11" x14ac:dyDescent="0.25">
      <c r="A17" s="9"/>
      <c r="D17" s="10"/>
      <c r="E17" s="10"/>
      <c r="F17" s="10">
        <f>IF(AND(ISNUMBER(D17),ISNUMBER(E17),E17&gt;D17),E17-D17,"")</f>
      </c>
      <c r="I17" s="11">
        <f>IF(OR(A17="",F17=""),"",IF(OR(H17="Home to zone / back",H17="Personal"),0,IF(A17&gt;=DATE(2026,7,1),0.76,0.725)))</f>
      </c>
      <c r="J17" s="12">
        <f>IF(OR(F17="",I17=""),"",ROUND(F17*I17,2))</f>
      </c>
      <c r="K17" s="12"/>
    </row>
    <row r="18" spans="1:11" x14ac:dyDescent="0.25">
      <c r="A18" s="13"/>
      <c r="B18" s="14"/>
      <c r="C18" s="14"/>
      <c r="D18" s="15"/>
      <c r="E18" s="15"/>
      <c r="F18" s="15">
        <f>IF(AND(ISNUMBER(D18),ISNUMBER(E18),E18&gt;D18),E18-D18,"")</f>
      </c>
      <c r="G18" s="14"/>
      <c r="H18" s="14"/>
      <c r="I18" s="16">
        <f>IF(OR(A18="",F18=""),"",IF(OR(H18="Home to zone / back",H18="Personal"),0,IF(A18&gt;=DATE(2026,7,1),0.76,0.725)))</f>
      </c>
      <c r="J18" s="17">
        <f>IF(OR(F18="",I18=""),"",ROUND(F18*I18,2))</f>
      </c>
      <c r="K18" s="17"/>
    </row>
    <row r="19" spans="1:11" x14ac:dyDescent="0.25">
      <c r="A19" s="9"/>
      <c r="D19" s="10"/>
      <c r="E19" s="10"/>
      <c r="F19" s="10">
        <f>IF(AND(ISNUMBER(D19),ISNUMBER(E19),E19&gt;D19),E19-D19,"")</f>
      </c>
      <c r="I19" s="11">
        <f>IF(OR(A19="",F19=""),"",IF(OR(H19="Home to zone / back",H19="Personal"),0,IF(A19&gt;=DATE(2026,7,1),0.76,0.725)))</f>
      </c>
      <c r="J19" s="12">
        <f>IF(OR(F19="",I19=""),"",ROUND(F19*I19,2))</f>
      </c>
      <c r="K19" s="12"/>
    </row>
    <row r="20" spans="1:11" x14ac:dyDescent="0.25">
      <c r="A20" s="13"/>
      <c r="B20" s="14"/>
      <c r="C20" s="14"/>
      <c r="D20" s="15"/>
      <c r="E20" s="15"/>
      <c r="F20" s="15">
        <f>IF(AND(ISNUMBER(D20),ISNUMBER(E20),E20&gt;D20),E20-D20,"")</f>
      </c>
      <c r="G20" s="14"/>
      <c r="H20" s="14"/>
      <c r="I20" s="16">
        <f>IF(OR(A20="",F20=""),"",IF(OR(H20="Home to zone / back",H20="Personal"),0,IF(A20&gt;=DATE(2026,7,1),0.76,0.725)))</f>
      </c>
      <c r="J20" s="17">
        <f>IF(OR(F20="",I20=""),"",ROUND(F20*I20,2))</f>
      </c>
      <c r="K20" s="17"/>
    </row>
    <row r="21" spans="1:11" x14ac:dyDescent="0.25">
      <c r="A21" s="9"/>
      <c r="D21" s="10"/>
      <c r="E21" s="10"/>
      <c r="F21" s="10">
        <f>IF(AND(ISNUMBER(D21),ISNUMBER(E21),E21&gt;D21),E21-D21,"")</f>
      </c>
      <c r="I21" s="11">
        <f>IF(OR(A21="",F21=""),"",IF(OR(H21="Home to zone / back",H21="Personal"),0,IF(A21&gt;=DATE(2026,7,1),0.76,0.725)))</f>
      </c>
      <c r="J21" s="12">
        <f>IF(OR(F21="",I21=""),"",ROUND(F21*I21,2))</f>
      </c>
      <c r="K21" s="12"/>
    </row>
    <row r="22" spans="1:11" x14ac:dyDescent="0.25">
      <c r="A22" s="13"/>
      <c r="B22" s="14"/>
      <c r="C22" s="14"/>
      <c r="D22" s="15"/>
      <c r="E22" s="15"/>
      <c r="F22" s="15">
        <f>IF(AND(ISNUMBER(D22),ISNUMBER(E22),E22&gt;D22),E22-D22,"")</f>
      </c>
      <c r="G22" s="14"/>
      <c r="H22" s="14"/>
      <c r="I22" s="16">
        <f>IF(OR(A22="",F22=""),"",IF(OR(H22="Home to zone / back",H22="Personal"),0,IF(A22&gt;=DATE(2026,7,1),0.76,0.725)))</f>
      </c>
      <c r="J22" s="17">
        <f>IF(OR(F22="",I22=""),"",ROUND(F22*I22,2))</f>
      </c>
      <c r="K22" s="17"/>
    </row>
    <row r="23" spans="1:11" x14ac:dyDescent="0.25">
      <c r="A23" s="9"/>
      <c r="D23" s="10"/>
      <c r="E23" s="10"/>
      <c r="F23" s="10">
        <f>IF(AND(ISNUMBER(D23),ISNUMBER(E23),E23&gt;D23),E23-D23,"")</f>
      </c>
      <c r="I23" s="11">
        <f>IF(OR(A23="",F23=""),"",IF(OR(H23="Home to zone / back",H23="Personal"),0,IF(A23&gt;=DATE(2026,7,1),0.76,0.725)))</f>
      </c>
      <c r="J23" s="12">
        <f>IF(OR(F23="",I23=""),"",ROUND(F23*I23,2))</f>
      </c>
      <c r="K23" s="12"/>
    </row>
    <row r="24" spans="1:11" x14ac:dyDescent="0.25">
      <c r="A24" s="13"/>
      <c r="B24" s="14"/>
      <c r="C24" s="14"/>
      <c r="D24" s="15"/>
      <c r="E24" s="15"/>
      <c r="F24" s="15">
        <f>IF(AND(ISNUMBER(D24),ISNUMBER(E24),E24&gt;D24),E24-D24,"")</f>
      </c>
      <c r="G24" s="14"/>
      <c r="H24" s="14"/>
      <c r="I24" s="16">
        <f>IF(OR(A24="",F24=""),"",IF(OR(H24="Home to zone / back",H24="Personal"),0,IF(A24&gt;=DATE(2026,7,1),0.76,0.725)))</f>
      </c>
      <c r="J24" s="17">
        <f>IF(OR(F24="",I24=""),"",ROUND(F24*I24,2))</f>
      </c>
      <c r="K24" s="17"/>
    </row>
    <row r="25" spans="1:11" x14ac:dyDescent="0.25">
      <c r="A25" s="9"/>
      <c r="D25" s="10"/>
      <c r="E25" s="10"/>
      <c r="F25" s="10">
        <f>IF(AND(ISNUMBER(D25),ISNUMBER(E25),E25&gt;D25),E25-D25,"")</f>
      </c>
      <c r="I25" s="11">
        <f>IF(OR(A25="",F25=""),"",IF(OR(H25="Home to zone / back",H25="Personal"),0,IF(A25&gt;=DATE(2026,7,1),0.76,0.725)))</f>
      </c>
      <c r="J25" s="12">
        <f>IF(OR(F25="",I25=""),"",ROUND(F25*I25,2))</f>
      </c>
      <c r="K25" s="12"/>
    </row>
    <row r="26" spans="1:11" x14ac:dyDescent="0.25">
      <c r="A26" s="13"/>
      <c r="B26" s="14"/>
      <c r="C26" s="14"/>
      <c r="D26" s="15"/>
      <c r="E26" s="15"/>
      <c r="F26" s="15">
        <f>IF(AND(ISNUMBER(D26),ISNUMBER(E26),E26&gt;D26),E26-D26,"")</f>
      </c>
      <c r="G26" s="14"/>
      <c r="H26" s="14"/>
      <c r="I26" s="16">
        <f>IF(OR(A26="",F26=""),"",IF(OR(H26="Home to zone / back",H26="Personal"),0,IF(A26&gt;=DATE(2026,7,1),0.76,0.725)))</f>
      </c>
      <c r="J26" s="17">
        <f>IF(OR(F26="",I26=""),"",ROUND(F26*I26,2))</f>
      </c>
      <c r="K26" s="17"/>
    </row>
    <row r="27" spans="1:11" x14ac:dyDescent="0.25">
      <c r="A27" s="9"/>
      <c r="D27" s="10"/>
      <c r="E27" s="10"/>
      <c r="F27" s="10">
        <f>IF(AND(ISNUMBER(D27),ISNUMBER(E27),E27&gt;D27),E27-D27,"")</f>
      </c>
      <c r="I27" s="11">
        <f>IF(OR(A27="",F27=""),"",IF(OR(H27="Home to zone / back",H27="Personal"),0,IF(A27&gt;=DATE(2026,7,1),0.76,0.725)))</f>
      </c>
      <c r="J27" s="12">
        <f>IF(OR(F27="",I27=""),"",ROUND(F27*I27,2))</f>
      </c>
      <c r="K27" s="12"/>
    </row>
    <row r="28" spans="1:11" x14ac:dyDescent="0.25">
      <c r="A28" s="13"/>
      <c r="B28" s="14"/>
      <c r="C28" s="14"/>
      <c r="D28" s="15"/>
      <c r="E28" s="15"/>
      <c r="F28" s="15">
        <f>IF(AND(ISNUMBER(D28),ISNUMBER(E28),E28&gt;D28),E28-D28,"")</f>
      </c>
      <c r="G28" s="14"/>
      <c r="H28" s="14"/>
      <c r="I28" s="16">
        <f>IF(OR(A28="",F28=""),"",IF(OR(H28="Home to zone / back",H28="Personal"),0,IF(A28&gt;=DATE(2026,7,1),0.76,0.725)))</f>
      </c>
      <c r="J28" s="17">
        <f>IF(OR(F28="",I28=""),"",ROUND(F28*I28,2))</f>
      </c>
      <c r="K28" s="17"/>
    </row>
    <row r="29" spans="1:11" x14ac:dyDescent="0.25">
      <c r="A29" s="9"/>
      <c r="D29" s="10"/>
      <c r="E29" s="10"/>
      <c r="F29" s="10">
        <f>IF(AND(ISNUMBER(D29),ISNUMBER(E29),E29&gt;D29),E29-D29,"")</f>
      </c>
      <c r="I29" s="11">
        <f>IF(OR(A29="",F29=""),"",IF(OR(H29="Home to zone / back",H29="Personal"),0,IF(A29&gt;=DATE(2026,7,1),0.76,0.725)))</f>
      </c>
      <c r="J29" s="12">
        <f>IF(OR(F29="",I29=""),"",ROUND(F29*I29,2))</f>
      </c>
      <c r="K29" s="12"/>
    </row>
    <row r="30" spans="1:11" x14ac:dyDescent="0.25">
      <c r="A30" s="13"/>
      <c r="B30" s="14"/>
      <c r="C30" s="14"/>
      <c r="D30" s="15"/>
      <c r="E30" s="15"/>
      <c r="F30" s="15">
        <f>IF(AND(ISNUMBER(D30),ISNUMBER(E30),E30&gt;D30),E30-D30,"")</f>
      </c>
      <c r="G30" s="14"/>
      <c r="H30" s="14"/>
      <c r="I30" s="16">
        <f>IF(OR(A30="",F30=""),"",IF(OR(H30="Home to zone / back",H30="Personal"),0,IF(A30&gt;=DATE(2026,7,1),0.76,0.725)))</f>
      </c>
      <c r="J30" s="17">
        <f>IF(OR(F30="",I30=""),"",ROUND(F30*I30,2))</f>
      </c>
      <c r="K30" s="17"/>
    </row>
    <row r="31" spans="1:11" x14ac:dyDescent="0.25">
      <c r="A31" s="9"/>
      <c r="D31" s="10"/>
      <c r="E31" s="10"/>
      <c r="F31" s="10">
        <f>IF(AND(ISNUMBER(D31),ISNUMBER(E31),E31&gt;D31),E31-D31,"")</f>
      </c>
      <c r="I31" s="11">
        <f>IF(OR(A31="",F31=""),"",IF(OR(H31="Home to zone / back",H31="Personal"),0,IF(A31&gt;=DATE(2026,7,1),0.76,0.725)))</f>
      </c>
      <c r="J31" s="12">
        <f>IF(OR(F31="",I31=""),"",ROUND(F31*I31,2))</f>
      </c>
      <c r="K31" s="12"/>
    </row>
    <row r="32" spans="1:11" x14ac:dyDescent="0.25">
      <c r="A32" s="13"/>
      <c r="B32" s="14"/>
      <c r="C32" s="14"/>
      <c r="D32" s="15"/>
      <c r="E32" s="15"/>
      <c r="F32" s="15">
        <f>IF(AND(ISNUMBER(D32),ISNUMBER(E32),E32&gt;D32),E32-D32,"")</f>
      </c>
      <c r="G32" s="14"/>
      <c r="H32" s="14"/>
      <c r="I32" s="16">
        <f>IF(OR(A32="",F32=""),"",IF(OR(H32="Home to zone / back",H32="Personal"),0,IF(A32&gt;=DATE(2026,7,1),0.76,0.725)))</f>
      </c>
      <c r="J32" s="17">
        <f>IF(OR(F32="",I32=""),"",ROUND(F32*I32,2))</f>
      </c>
      <c r="K32" s="17"/>
    </row>
    <row r="33" spans="1:11" x14ac:dyDescent="0.25">
      <c r="A33" s="9"/>
      <c r="D33" s="10"/>
      <c r="E33" s="10"/>
      <c r="F33" s="10">
        <f>IF(AND(ISNUMBER(D33),ISNUMBER(E33),E33&gt;D33),E33-D33,"")</f>
      </c>
      <c r="I33" s="11">
        <f>IF(OR(A33="",F33=""),"",IF(OR(H33="Home to zone / back",H33="Personal"),0,IF(A33&gt;=DATE(2026,7,1),0.76,0.725)))</f>
      </c>
      <c r="J33" s="12">
        <f>IF(OR(F33="",I33=""),"",ROUND(F33*I33,2))</f>
      </c>
      <c r="K33" s="12"/>
    </row>
    <row r="34" spans="1:11" x14ac:dyDescent="0.25">
      <c r="A34" s="13"/>
      <c r="B34" s="14"/>
      <c r="C34" s="14"/>
      <c r="D34" s="15"/>
      <c r="E34" s="15"/>
      <c r="F34" s="15">
        <f>IF(AND(ISNUMBER(D34),ISNUMBER(E34),E34&gt;D34),E34-D34,"")</f>
      </c>
      <c r="G34" s="14"/>
      <c r="H34" s="14"/>
      <c r="I34" s="16">
        <f>IF(OR(A34="",F34=""),"",IF(OR(H34="Home to zone / back",H34="Personal"),0,IF(A34&gt;=DATE(2026,7,1),0.76,0.725)))</f>
      </c>
      <c r="J34" s="17">
        <f>IF(OR(F34="",I34=""),"",ROUND(F34*I34,2))</f>
      </c>
      <c r="K34" s="17"/>
    </row>
    <row r="35" spans="1:11" x14ac:dyDescent="0.25">
      <c r="A35" s="9"/>
      <c r="D35" s="10"/>
      <c r="E35" s="10"/>
      <c r="F35" s="10">
        <f>IF(AND(ISNUMBER(D35),ISNUMBER(E35),E35&gt;D35),E35-D35,"")</f>
      </c>
      <c r="I35" s="11">
        <f>IF(OR(A35="",F35=""),"",IF(OR(H35="Home to zone / back",H35="Personal"),0,IF(A35&gt;=DATE(2026,7,1),0.76,0.725)))</f>
      </c>
      <c r="J35" s="12">
        <f>IF(OR(F35="",I35=""),"",ROUND(F35*I35,2))</f>
      </c>
      <c r="K35" s="12"/>
    </row>
    <row r="36" spans="1:11" x14ac:dyDescent="0.25">
      <c r="A36" s="13"/>
      <c r="B36" s="14"/>
      <c r="C36" s="14"/>
      <c r="D36" s="15"/>
      <c r="E36" s="15"/>
      <c r="F36" s="15">
        <f>IF(AND(ISNUMBER(D36),ISNUMBER(E36),E36&gt;D36),E36-D36,"")</f>
      </c>
      <c r="G36" s="14"/>
      <c r="H36" s="14"/>
      <c r="I36" s="16">
        <f>IF(OR(A36="",F36=""),"",IF(OR(H36="Home to zone / back",H36="Personal"),0,IF(A36&gt;=DATE(2026,7,1),0.76,0.725)))</f>
      </c>
      <c r="J36" s="17">
        <f>IF(OR(F36="",I36=""),"",ROUND(F36*I36,2))</f>
      </c>
      <c r="K36" s="17"/>
    </row>
    <row r="37" spans="1:11" x14ac:dyDescent="0.25">
      <c r="A37" s="9"/>
      <c r="D37" s="10"/>
      <c r="E37" s="10"/>
      <c r="F37" s="10">
        <f>IF(AND(ISNUMBER(D37),ISNUMBER(E37),E37&gt;D37),E37-D37,"")</f>
      </c>
      <c r="I37" s="11">
        <f>IF(OR(A37="",F37=""),"",IF(OR(H37="Home to zone / back",H37="Personal"),0,IF(A37&gt;=DATE(2026,7,1),0.76,0.725)))</f>
      </c>
      <c r="J37" s="12">
        <f>IF(OR(F37="",I37=""),"",ROUND(F37*I37,2))</f>
      </c>
      <c r="K37" s="12"/>
    </row>
    <row r="38" spans="1:11" x14ac:dyDescent="0.25">
      <c r="A38" s="13"/>
      <c r="B38" s="14"/>
      <c r="C38" s="14"/>
      <c r="D38" s="15"/>
      <c r="E38" s="15"/>
      <c r="F38" s="15">
        <f>IF(AND(ISNUMBER(D38),ISNUMBER(E38),E38&gt;D38),E38-D38,"")</f>
      </c>
      <c r="G38" s="14"/>
      <c r="H38" s="14"/>
      <c r="I38" s="16">
        <f>IF(OR(A38="",F38=""),"",IF(OR(H38="Home to zone / back",H38="Personal"),0,IF(A38&gt;=DATE(2026,7,1),0.76,0.725)))</f>
      </c>
      <c r="J38" s="17">
        <f>IF(OR(F38="",I38=""),"",ROUND(F38*I38,2))</f>
      </c>
      <c r="K38" s="17"/>
    </row>
    <row r="39" spans="1:11" x14ac:dyDescent="0.25">
      <c r="A39" s="9"/>
      <c r="D39" s="10"/>
      <c r="E39" s="10"/>
      <c r="F39" s="10">
        <f>IF(AND(ISNUMBER(D39),ISNUMBER(E39),E39&gt;D39),E39-D39,"")</f>
      </c>
      <c r="I39" s="11">
        <f>IF(OR(A39="",F39=""),"",IF(OR(H39="Home to zone / back",H39="Personal"),0,IF(A39&gt;=DATE(2026,7,1),0.76,0.725)))</f>
      </c>
      <c r="J39" s="12">
        <f>IF(OR(F39="",I39=""),"",ROUND(F39*I39,2))</f>
      </c>
      <c r="K39" s="12"/>
    </row>
    <row r="40" spans="1:11" x14ac:dyDescent="0.25">
      <c r="A40" s="13"/>
      <c r="B40" s="14"/>
      <c r="C40" s="14"/>
      <c r="D40" s="15"/>
      <c r="E40" s="15"/>
      <c r="F40" s="15">
        <f>IF(AND(ISNUMBER(D40),ISNUMBER(E40),E40&gt;D40),E40-D40,"")</f>
      </c>
      <c r="G40" s="14"/>
      <c r="H40" s="14"/>
      <c r="I40" s="16">
        <f>IF(OR(A40="",F40=""),"",IF(OR(H40="Home to zone / back",H40="Personal"),0,IF(A40&gt;=DATE(2026,7,1),0.76,0.725)))</f>
      </c>
      <c r="J40" s="17">
        <f>IF(OR(F40="",I40=""),"",ROUND(F40*I40,2))</f>
      </c>
      <c r="K40" s="17"/>
    </row>
    <row r="41" spans="1:11" x14ac:dyDescent="0.25">
      <c r="A41" s="9"/>
      <c r="D41" s="10"/>
      <c r="E41" s="10"/>
      <c r="F41" s="10">
        <f>IF(AND(ISNUMBER(D41),ISNUMBER(E41),E41&gt;D41),E41-D41,"")</f>
      </c>
      <c r="I41" s="11">
        <f>IF(OR(A41="",F41=""),"",IF(OR(H41="Home to zone / back",H41="Personal"),0,IF(A41&gt;=DATE(2026,7,1),0.76,0.725)))</f>
      </c>
      <c r="J41" s="12">
        <f>IF(OR(F41="",I41=""),"",ROUND(F41*I41,2))</f>
      </c>
      <c r="K41" s="12"/>
    </row>
    <row r="42" spans="1:11" x14ac:dyDescent="0.25">
      <c r="A42" s="13"/>
      <c r="B42" s="14"/>
      <c r="C42" s="14"/>
      <c r="D42" s="15"/>
      <c r="E42" s="15"/>
      <c r="F42" s="15">
        <f>IF(AND(ISNUMBER(D42),ISNUMBER(E42),E42&gt;D42),E42-D42,"")</f>
      </c>
      <c r="G42" s="14"/>
      <c r="H42" s="14"/>
      <c r="I42" s="16">
        <f>IF(OR(A42="",F42=""),"",IF(OR(H42="Home to zone / back",H42="Personal"),0,IF(A42&gt;=DATE(2026,7,1),0.76,0.725)))</f>
      </c>
      <c r="J42" s="17">
        <f>IF(OR(F42="",I42=""),"",ROUND(F42*I42,2))</f>
      </c>
      <c r="K42" s="17"/>
    </row>
    <row r="43" spans="1:11" x14ac:dyDescent="0.25">
      <c r="A43" s="9"/>
      <c r="D43" s="10"/>
      <c r="E43" s="10"/>
      <c r="F43" s="10">
        <f>IF(AND(ISNUMBER(D43),ISNUMBER(E43),E43&gt;D43),E43-D43,"")</f>
      </c>
      <c r="I43" s="11">
        <f>IF(OR(A43="",F43=""),"",IF(OR(H43="Home to zone / back",H43="Personal"),0,IF(A43&gt;=DATE(2026,7,1),0.76,0.725)))</f>
      </c>
      <c r="J43" s="12">
        <f>IF(OR(F43="",I43=""),"",ROUND(F43*I43,2))</f>
      </c>
      <c r="K43" s="12"/>
    </row>
    <row r="44" spans="1:11" x14ac:dyDescent="0.25">
      <c r="A44" s="13"/>
      <c r="B44" s="14"/>
      <c r="C44" s="14"/>
      <c r="D44" s="15"/>
      <c r="E44" s="15"/>
      <c r="F44" s="15">
        <f>IF(AND(ISNUMBER(D44),ISNUMBER(E44),E44&gt;D44),E44-D44,"")</f>
      </c>
      <c r="G44" s="14"/>
      <c r="H44" s="14"/>
      <c r="I44" s="16">
        <f>IF(OR(A44="",F44=""),"",IF(OR(H44="Home to zone / back",H44="Personal"),0,IF(A44&gt;=DATE(2026,7,1),0.76,0.725)))</f>
      </c>
      <c r="J44" s="17">
        <f>IF(OR(F44="",I44=""),"",ROUND(F44*I44,2))</f>
      </c>
      <c r="K44" s="17"/>
    </row>
    <row r="45" spans="1:11" x14ac:dyDescent="0.25">
      <c r="A45" s="9"/>
      <c r="D45" s="10"/>
      <c r="E45" s="10"/>
      <c r="F45" s="10">
        <f>IF(AND(ISNUMBER(D45),ISNUMBER(E45),E45&gt;D45),E45-D45,"")</f>
      </c>
      <c r="I45" s="11">
        <f>IF(OR(A45="",F45=""),"",IF(OR(H45="Home to zone / back",H45="Personal"),0,IF(A45&gt;=DATE(2026,7,1),0.76,0.725)))</f>
      </c>
      <c r="J45" s="12">
        <f>IF(OR(F45="",I45=""),"",ROUND(F45*I45,2))</f>
      </c>
      <c r="K45" s="12"/>
    </row>
    <row r="46" spans="1:11" x14ac:dyDescent="0.25">
      <c r="A46" s="13"/>
      <c r="B46" s="14"/>
      <c r="C46" s="14"/>
      <c r="D46" s="15"/>
      <c r="E46" s="15"/>
      <c r="F46" s="15">
        <f>IF(AND(ISNUMBER(D46),ISNUMBER(E46),E46&gt;D46),E46-D46,"")</f>
      </c>
      <c r="G46" s="14"/>
      <c r="H46" s="14"/>
      <c r="I46" s="16">
        <f>IF(OR(A46="",F46=""),"",IF(OR(H46="Home to zone / back",H46="Personal"),0,IF(A46&gt;=DATE(2026,7,1),0.76,0.725)))</f>
      </c>
      <c r="J46" s="17">
        <f>IF(OR(F46="",I46=""),"",ROUND(F46*I46,2))</f>
      </c>
      <c r="K46" s="17"/>
    </row>
    <row r="47" spans="1:11" x14ac:dyDescent="0.25">
      <c r="A47" s="9"/>
      <c r="D47" s="10"/>
      <c r="E47" s="10"/>
      <c r="F47" s="10">
        <f>IF(AND(ISNUMBER(D47),ISNUMBER(E47),E47&gt;D47),E47-D47,"")</f>
      </c>
      <c r="I47" s="11">
        <f>IF(OR(A47="",F47=""),"",IF(OR(H47="Home to zone / back",H47="Personal"),0,IF(A47&gt;=DATE(2026,7,1),0.76,0.725)))</f>
      </c>
      <c r="J47" s="12">
        <f>IF(OR(F47="",I47=""),"",ROUND(F47*I47,2))</f>
      </c>
      <c r="K47" s="12"/>
    </row>
    <row r="48" spans="1:11" x14ac:dyDescent="0.25">
      <c r="A48" s="13"/>
      <c r="B48" s="14"/>
      <c r="C48" s="14"/>
      <c r="D48" s="15"/>
      <c r="E48" s="15"/>
      <c r="F48" s="15">
        <f>IF(AND(ISNUMBER(D48),ISNUMBER(E48),E48&gt;D48),E48-D48,"")</f>
      </c>
      <c r="G48" s="14"/>
      <c r="H48" s="14"/>
      <c r="I48" s="16">
        <f>IF(OR(A48="",F48=""),"",IF(OR(H48="Home to zone / back",H48="Personal"),0,IF(A48&gt;=DATE(2026,7,1),0.76,0.725)))</f>
      </c>
      <c r="J48" s="17">
        <f>IF(OR(F48="",I48=""),"",ROUND(F48*I48,2))</f>
      </c>
      <c r="K48" s="17"/>
    </row>
    <row r="49" spans="1:11" x14ac:dyDescent="0.25">
      <c r="A49" s="9"/>
      <c r="D49" s="10"/>
      <c r="E49" s="10"/>
      <c r="F49" s="10">
        <f>IF(AND(ISNUMBER(D49),ISNUMBER(E49),E49&gt;D49),E49-D49,"")</f>
      </c>
      <c r="I49" s="11">
        <f>IF(OR(A49="",F49=""),"",IF(OR(H49="Home to zone / back",H49="Personal"),0,IF(A49&gt;=DATE(2026,7,1),0.76,0.725)))</f>
      </c>
      <c r="J49" s="12">
        <f>IF(OR(F49="",I49=""),"",ROUND(F49*I49,2))</f>
      </c>
      <c r="K49" s="12"/>
    </row>
    <row r="50" spans="1:11" x14ac:dyDescent="0.25">
      <c r="A50" s="13"/>
      <c r="B50" s="14"/>
      <c r="C50" s="14"/>
      <c r="D50" s="15"/>
      <c r="E50" s="15"/>
      <c r="F50" s="15">
        <f>IF(AND(ISNUMBER(D50),ISNUMBER(E50),E50&gt;D50),E50-D50,"")</f>
      </c>
      <c r="G50" s="14"/>
      <c r="H50" s="14"/>
      <c r="I50" s="16">
        <f>IF(OR(A50="",F50=""),"",IF(OR(H50="Home to zone / back",H50="Personal"),0,IF(A50&gt;=DATE(2026,7,1),0.76,0.725)))</f>
      </c>
      <c r="J50" s="17">
        <f>IF(OR(F50="",I50=""),"",ROUND(F50*I50,2))</f>
      </c>
      <c r="K50" s="17"/>
    </row>
    <row r="51" spans="1:11" x14ac:dyDescent="0.25">
      <c r="A51" s="9"/>
      <c r="D51" s="10"/>
      <c r="E51" s="10"/>
      <c r="F51" s="10">
        <f>IF(AND(ISNUMBER(D51),ISNUMBER(E51),E51&gt;D51),E51-D51,"")</f>
      </c>
      <c r="I51" s="11">
        <f>IF(OR(A51="",F51=""),"",IF(OR(H51="Home to zone / back",H51="Personal"),0,IF(A51&gt;=DATE(2026,7,1),0.76,0.725)))</f>
      </c>
      <c r="J51" s="12">
        <f>IF(OR(F51="",I51=""),"",ROUND(F51*I51,2))</f>
      </c>
      <c r="K51" s="12"/>
    </row>
    <row r="52" spans="1:11" x14ac:dyDescent="0.25">
      <c r="A52" s="13"/>
      <c r="B52" s="14"/>
      <c r="C52" s="14"/>
      <c r="D52" s="15"/>
      <c r="E52" s="15"/>
      <c r="F52" s="15">
        <f>IF(AND(ISNUMBER(D52),ISNUMBER(E52),E52&gt;D52),E52-D52,"")</f>
      </c>
      <c r="G52" s="14"/>
      <c r="H52" s="14"/>
      <c r="I52" s="16">
        <f>IF(OR(A52="",F52=""),"",IF(OR(H52="Home to zone / back",H52="Personal"),0,IF(A52&gt;=DATE(2026,7,1),0.76,0.725)))</f>
      </c>
      <c r="J52" s="17">
        <f>IF(OR(F52="",I52=""),"",ROUND(F52*I52,2))</f>
      </c>
      <c r="K52" s="17"/>
    </row>
    <row r="53" spans="1:11" x14ac:dyDescent="0.25">
      <c r="A53" s="9"/>
      <c r="D53" s="10"/>
      <c r="E53" s="10"/>
      <c r="F53" s="10">
        <f>IF(AND(ISNUMBER(D53),ISNUMBER(E53),E53&gt;D53),E53-D53,"")</f>
      </c>
      <c r="I53" s="11">
        <f>IF(OR(A53="",F53=""),"",IF(OR(H53="Home to zone / back",H53="Personal"),0,IF(A53&gt;=DATE(2026,7,1),0.76,0.725)))</f>
      </c>
      <c r="J53" s="12">
        <f>IF(OR(F53="",I53=""),"",ROUND(F53*I53,2))</f>
      </c>
      <c r="K53" s="12"/>
    </row>
    <row r="54" spans="1:11" x14ac:dyDescent="0.25">
      <c r="A54" s="13"/>
      <c r="B54" s="14"/>
      <c r="C54" s="14"/>
      <c r="D54" s="15"/>
      <c r="E54" s="15"/>
      <c r="F54" s="15">
        <f>IF(AND(ISNUMBER(D54),ISNUMBER(E54),E54&gt;D54),E54-D54,"")</f>
      </c>
      <c r="G54" s="14"/>
      <c r="H54" s="14"/>
      <c r="I54" s="16">
        <f>IF(OR(A54="",F54=""),"",IF(OR(H54="Home to zone / back",H54="Personal"),0,IF(A54&gt;=DATE(2026,7,1),0.76,0.725)))</f>
      </c>
      <c r="J54" s="17">
        <f>IF(OR(F54="",I54=""),"",ROUND(F54*I54,2))</f>
      </c>
      <c r="K54" s="17"/>
    </row>
    <row r="55" spans="1:11" x14ac:dyDescent="0.25">
      <c r="A55" s="9"/>
      <c r="D55" s="10"/>
      <c r="E55" s="10"/>
      <c r="F55" s="10">
        <f>IF(AND(ISNUMBER(D55),ISNUMBER(E55),E55&gt;D55),E55-D55,"")</f>
      </c>
      <c r="I55" s="11">
        <f>IF(OR(A55="",F55=""),"",IF(OR(H55="Home to zone / back",H55="Personal"),0,IF(A55&gt;=DATE(2026,7,1),0.76,0.725)))</f>
      </c>
      <c r="J55" s="12">
        <f>IF(OR(F55="",I55=""),"",ROUND(F55*I55,2))</f>
      </c>
      <c r="K55" s="12"/>
    </row>
    <row r="56" spans="1:11" x14ac:dyDescent="0.25">
      <c r="A56" s="13"/>
      <c r="B56" s="14"/>
      <c r="C56" s="14"/>
      <c r="D56" s="15"/>
      <c r="E56" s="15"/>
      <c r="F56" s="15">
        <f>IF(AND(ISNUMBER(D56),ISNUMBER(E56),E56&gt;D56),E56-D56,"")</f>
      </c>
      <c r="G56" s="14"/>
      <c r="H56" s="14"/>
      <c r="I56" s="16">
        <f>IF(OR(A56="",F56=""),"",IF(OR(H56="Home to zone / back",H56="Personal"),0,IF(A56&gt;=DATE(2026,7,1),0.76,0.725)))</f>
      </c>
      <c r="J56" s="17">
        <f>IF(OR(F56="",I56=""),"",ROUND(F56*I56,2))</f>
      </c>
      <c r="K56" s="17"/>
    </row>
    <row r="57" spans="1:11" x14ac:dyDescent="0.25">
      <c r="A57" s="9"/>
      <c r="D57" s="10"/>
      <c r="E57" s="10"/>
      <c r="F57" s="10">
        <f>IF(AND(ISNUMBER(D57),ISNUMBER(E57),E57&gt;D57),E57-D57,"")</f>
      </c>
      <c r="I57" s="11">
        <f>IF(OR(A57="",F57=""),"",IF(OR(H57="Home to zone / back",H57="Personal"),0,IF(A57&gt;=DATE(2026,7,1),0.76,0.725)))</f>
      </c>
      <c r="J57" s="12">
        <f>IF(OR(F57="",I57=""),"",ROUND(F57*I57,2))</f>
      </c>
      <c r="K57" s="12"/>
    </row>
    <row r="58" spans="1:11" x14ac:dyDescent="0.25">
      <c r="A58" s="13"/>
      <c r="B58" s="14"/>
      <c r="C58" s="14"/>
      <c r="D58" s="15"/>
      <c r="E58" s="15"/>
      <c r="F58" s="15">
        <f>IF(AND(ISNUMBER(D58),ISNUMBER(E58),E58&gt;D58),E58-D58,"")</f>
      </c>
      <c r="G58" s="14"/>
      <c r="H58" s="14"/>
      <c r="I58" s="16">
        <f>IF(OR(A58="",F58=""),"",IF(OR(H58="Home to zone / back",H58="Personal"),0,IF(A58&gt;=DATE(2026,7,1),0.76,0.725)))</f>
      </c>
      <c r="J58" s="17">
        <f>IF(OR(F58="",I58=""),"",ROUND(F58*I58,2))</f>
      </c>
      <c r="K58" s="17"/>
    </row>
    <row r="59" spans="1:11" x14ac:dyDescent="0.25">
      <c r="A59" s="9"/>
      <c r="D59" s="10"/>
      <c r="E59" s="10"/>
      <c r="F59" s="10">
        <f>IF(AND(ISNUMBER(D59),ISNUMBER(E59),E59&gt;D59),E59-D59,"")</f>
      </c>
      <c r="I59" s="11">
        <f>IF(OR(A59="",F59=""),"",IF(OR(H59="Home to zone / back",H59="Personal"),0,IF(A59&gt;=DATE(2026,7,1),0.76,0.725)))</f>
      </c>
      <c r="J59" s="12">
        <f>IF(OR(F59="",I59=""),"",ROUND(F59*I59,2))</f>
      </c>
      <c r="K59" s="12"/>
    </row>
    <row r="60" spans="1:11" x14ac:dyDescent="0.25">
      <c r="A60" s="13"/>
      <c r="B60" s="14"/>
      <c r="C60" s="14"/>
      <c r="D60" s="15"/>
      <c r="E60" s="15"/>
      <c r="F60" s="15">
        <f>IF(AND(ISNUMBER(D60),ISNUMBER(E60),E60&gt;D60),E60-D60,"")</f>
      </c>
      <c r="G60" s="14"/>
      <c r="H60" s="14"/>
      <c r="I60" s="16">
        <f>IF(OR(A60="",F60=""),"",IF(OR(H60="Home to zone / back",H60="Personal"),0,IF(A60&gt;=DATE(2026,7,1),0.76,0.725)))</f>
      </c>
      <c r="J60" s="17">
        <f>IF(OR(F60="",I60=""),"",ROUND(F60*I60,2))</f>
      </c>
      <c r="K60" s="17"/>
    </row>
    <row r="61" spans="1:11" x14ac:dyDescent="0.25">
      <c r="A61" s="9"/>
      <c r="D61" s="10"/>
      <c r="E61" s="10"/>
      <c r="F61" s="10">
        <f>IF(AND(ISNUMBER(D61),ISNUMBER(E61),E61&gt;D61),E61-D61,"")</f>
      </c>
      <c r="I61" s="11">
        <f>IF(OR(A61="",F61=""),"",IF(OR(H61="Home to zone / back",H61="Personal"),0,IF(A61&gt;=DATE(2026,7,1),0.76,0.725)))</f>
      </c>
      <c r="J61" s="12">
        <f>IF(OR(F61="",I61=""),"",ROUND(F61*I61,2))</f>
      </c>
      <c r="K61" s="12"/>
    </row>
    <row r="62" spans="1:11" x14ac:dyDescent="0.25">
      <c r="A62" s="13"/>
      <c r="B62" s="14"/>
      <c r="C62" s="14"/>
      <c r="D62" s="15"/>
      <c r="E62" s="15"/>
      <c r="F62" s="15">
        <f>IF(AND(ISNUMBER(D62),ISNUMBER(E62),E62&gt;D62),E62-D62,"")</f>
      </c>
      <c r="G62" s="14"/>
      <c r="H62" s="14"/>
      <c r="I62" s="16">
        <f>IF(OR(A62="",F62=""),"",IF(OR(H62="Home to zone / back",H62="Personal"),0,IF(A62&gt;=DATE(2026,7,1),0.76,0.725)))</f>
      </c>
      <c r="J62" s="17">
        <f>IF(OR(F62="",I62=""),"",ROUND(F62*I62,2))</f>
      </c>
      <c r="K62" s="17"/>
    </row>
    <row r="63" spans="1:11" x14ac:dyDescent="0.25">
      <c r="A63" s="9"/>
      <c r="D63" s="10"/>
      <c r="E63" s="10"/>
      <c r="F63" s="10">
        <f>IF(AND(ISNUMBER(D63),ISNUMBER(E63),E63&gt;D63),E63-D63,"")</f>
      </c>
      <c r="I63" s="11">
        <f>IF(OR(A63="",F63=""),"",IF(OR(H63="Home to zone / back",H63="Personal"),0,IF(A63&gt;=DATE(2026,7,1),0.76,0.725)))</f>
      </c>
      <c r="J63" s="12">
        <f>IF(OR(F63="",I63=""),"",ROUND(F63*I63,2))</f>
      </c>
      <c r="K63" s="12"/>
    </row>
    <row r="64" spans="1:11" x14ac:dyDescent="0.25">
      <c r="A64" s="13"/>
      <c r="B64" s="14"/>
      <c r="C64" s="14"/>
      <c r="D64" s="15"/>
      <c r="E64" s="15"/>
      <c r="F64" s="15">
        <f>IF(AND(ISNUMBER(D64),ISNUMBER(E64),E64&gt;D64),E64-D64,"")</f>
      </c>
      <c r="G64" s="14"/>
      <c r="H64" s="14"/>
      <c r="I64" s="16">
        <f>IF(OR(A64="",F64=""),"",IF(OR(H64="Home to zone / back",H64="Personal"),0,IF(A64&gt;=DATE(2026,7,1),0.76,0.725)))</f>
      </c>
      <c r="J64" s="17">
        <f>IF(OR(F64="",I64=""),"",ROUND(F64*I64,2))</f>
      </c>
      <c r="K64" s="17"/>
    </row>
    <row r="65" spans="1:11" x14ac:dyDescent="0.25">
      <c r="A65" s="9"/>
      <c r="D65" s="10"/>
      <c r="E65" s="10"/>
      <c r="F65" s="10">
        <f>IF(AND(ISNUMBER(D65),ISNUMBER(E65),E65&gt;D65),E65-D65,"")</f>
      </c>
      <c r="I65" s="11">
        <f>IF(OR(A65="",F65=""),"",IF(OR(H65="Home to zone / back",H65="Personal"),0,IF(A65&gt;=DATE(2026,7,1),0.76,0.725)))</f>
      </c>
      <c r="J65" s="12">
        <f>IF(OR(F65="",I65=""),"",ROUND(F65*I65,2))</f>
      </c>
      <c r="K65" s="12"/>
    </row>
    <row r="66" spans="1:11" x14ac:dyDescent="0.25">
      <c r="A66" s="13"/>
      <c r="B66" s="14"/>
      <c r="C66" s="14"/>
      <c r="D66" s="15"/>
      <c r="E66" s="15"/>
      <c r="F66" s="15">
        <f>IF(AND(ISNUMBER(D66),ISNUMBER(E66),E66&gt;D66),E66-D66,"")</f>
      </c>
      <c r="G66" s="14"/>
      <c r="H66" s="14"/>
      <c r="I66" s="16">
        <f>IF(OR(A66="",F66=""),"",IF(OR(H66="Home to zone / back",H66="Personal"),0,IF(A66&gt;=DATE(2026,7,1),0.76,0.725)))</f>
      </c>
      <c r="J66" s="17">
        <f>IF(OR(F66="",I66=""),"",ROUND(F66*I66,2))</f>
      </c>
      <c r="K66" s="17"/>
    </row>
    <row r="67" spans="1:11" x14ac:dyDescent="0.25">
      <c r="A67" s="9"/>
      <c r="D67" s="10"/>
      <c r="E67" s="10"/>
      <c r="F67" s="10">
        <f>IF(AND(ISNUMBER(D67),ISNUMBER(E67),E67&gt;D67),E67-D67,"")</f>
      </c>
      <c r="I67" s="11">
        <f>IF(OR(A67="",F67=""),"",IF(OR(H67="Home to zone / back",H67="Personal"),0,IF(A67&gt;=DATE(2026,7,1),0.76,0.725)))</f>
      </c>
      <c r="J67" s="12">
        <f>IF(OR(F67="",I67=""),"",ROUND(F67*I67,2))</f>
      </c>
      <c r="K67" s="12"/>
    </row>
    <row r="68" spans="1:11" x14ac:dyDescent="0.25">
      <c r="A68" s="13"/>
      <c r="B68" s="14"/>
      <c r="C68" s="14"/>
      <c r="D68" s="15"/>
      <c r="E68" s="15"/>
      <c r="F68" s="15">
        <f>IF(AND(ISNUMBER(D68),ISNUMBER(E68),E68&gt;D68),E68-D68,"")</f>
      </c>
      <c r="G68" s="14"/>
      <c r="H68" s="14"/>
      <c r="I68" s="16">
        <f>IF(OR(A68="",F68=""),"",IF(OR(H68="Home to zone / back",H68="Personal"),0,IF(A68&gt;=DATE(2026,7,1),0.76,0.725)))</f>
      </c>
      <c r="J68" s="17">
        <f>IF(OR(F68="",I68=""),"",ROUND(F68*I68,2))</f>
      </c>
      <c r="K68" s="17"/>
    </row>
    <row r="69" spans="1:11" x14ac:dyDescent="0.25">
      <c r="A69" s="9"/>
      <c r="D69" s="10"/>
      <c r="E69" s="10"/>
      <c r="F69" s="10">
        <f>IF(AND(ISNUMBER(D69),ISNUMBER(E69),E69&gt;D69),E69-D69,"")</f>
      </c>
      <c r="I69" s="11">
        <f>IF(OR(A69="",F69=""),"",IF(OR(H69="Home to zone / back",H69="Personal"),0,IF(A69&gt;=DATE(2026,7,1),0.76,0.725)))</f>
      </c>
      <c r="J69" s="12">
        <f>IF(OR(F69="",I69=""),"",ROUND(F69*I69,2))</f>
      </c>
      <c r="K69" s="12"/>
    </row>
    <row r="70" spans="1:11" x14ac:dyDescent="0.25">
      <c r="A70" s="13"/>
      <c r="B70" s="14"/>
      <c r="C70" s="14"/>
      <c r="D70" s="15"/>
      <c r="E70" s="15"/>
      <c r="F70" s="15">
        <f>IF(AND(ISNUMBER(D70),ISNUMBER(E70),E70&gt;D70),E70-D70,"")</f>
      </c>
      <c r="G70" s="14"/>
      <c r="H70" s="14"/>
      <c r="I70" s="16">
        <f>IF(OR(A70="",F70=""),"",IF(OR(H70="Home to zone / back",H70="Personal"),0,IF(A70&gt;=DATE(2026,7,1),0.76,0.725)))</f>
      </c>
      <c r="J70" s="17">
        <f>IF(OR(F70="",I70=""),"",ROUND(F70*I70,2))</f>
      </c>
      <c r="K70" s="17"/>
    </row>
    <row r="71" spans="1:11" x14ac:dyDescent="0.25">
      <c r="A71" s="9"/>
      <c r="D71" s="10"/>
      <c r="E71" s="10"/>
      <c r="F71" s="10">
        <f>IF(AND(ISNUMBER(D71),ISNUMBER(E71),E71&gt;D71),E71-D71,"")</f>
      </c>
      <c r="I71" s="11">
        <f>IF(OR(A71="",F71=""),"",IF(OR(H71="Home to zone / back",H71="Personal"),0,IF(A71&gt;=DATE(2026,7,1),0.76,0.725)))</f>
      </c>
      <c r="J71" s="12">
        <f>IF(OR(F71="",I71=""),"",ROUND(F71*I71,2))</f>
      </c>
      <c r="K71" s="12"/>
    </row>
    <row r="72" spans="1:11" x14ac:dyDescent="0.25">
      <c r="A72" s="13"/>
      <c r="B72" s="14"/>
      <c r="C72" s="14"/>
      <c r="D72" s="15"/>
      <c r="E72" s="15"/>
      <c r="F72" s="15">
        <f>IF(AND(ISNUMBER(D72),ISNUMBER(E72),E72&gt;D72),E72-D72,"")</f>
      </c>
      <c r="G72" s="14"/>
      <c r="H72" s="14"/>
      <c r="I72" s="16">
        <f>IF(OR(A72="",F72=""),"",IF(OR(H72="Home to zone / back",H72="Personal"),0,IF(A72&gt;=DATE(2026,7,1),0.76,0.725)))</f>
      </c>
      <c r="J72" s="17">
        <f>IF(OR(F72="",I72=""),"",ROUND(F72*I72,2))</f>
      </c>
      <c r="K72" s="17"/>
    </row>
    <row r="73" spans="1:11" x14ac:dyDescent="0.25">
      <c r="A73" s="9"/>
      <c r="D73" s="10"/>
      <c r="E73" s="10"/>
      <c r="F73" s="10">
        <f>IF(AND(ISNUMBER(D73),ISNUMBER(E73),E73&gt;D73),E73-D73,"")</f>
      </c>
      <c r="I73" s="11">
        <f>IF(OR(A73="",F73=""),"",IF(OR(H73="Home to zone / back",H73="Personal"),0,IF(A73&gt;=DATE(2026,7,1),0.76,0.725)))</f>
      </c>
      <c r="J73" s="12">
        <f>IF(OR(F73="",I73=""),"",ROUND(F73*I73,2))</f>
      </c>
      <c r="K73" s="12"/>
    </row>
    <row r="74" spans="1:11" x14ac:dyDescent="0.25">
      <c r="A74" s="13"/>
      <c r="B74" s="14"/>
      <c r="C74" s="14"/>
      <c r="D74" s="15"/>
      <c r="E74" s="15"/>
      <c r="F74" s="15">
        <f>IF(AND(ISNUMBER(D74),ISNUMBER(E74),E74&gt;D74),E74-D74,"")</f>
      </c>
      <c r="G74" s="14"/>
      <c r="H74" s="14"/>
      <c r="I74" s="16">
        <f>IF(OR(A74="",F74=""),"",IF(OR(H74="Home to zone / back",H74="Personal"),0,IF(A74&gt;=DATE(2026,7,1),0.76,0.725)))</f>
      </c>
      <c r="J74" s="17">
        <f>IF(OR(F74="",I74=""),"",ROUND(F74*I74,2))</f>
      </c>
      <c r="K74" s="17"/>
    </row>
    <row r="75" spans="1:11" x14ac:dyDescent="0.25">
      <c r="A75" s="9"/>
      <c r="D75" s="10"/>
      <c r="E75" s="10"/>
      <c r="F75" s="10">
        <f>IF(AND(ISNUMBER(D75),ISNUMBER(E75),E75&gt;D75),E75-D75,"")</f>
      </c>
      <c r="I75" s="11">
        <f>IF(OR(A75="",F75=""),"",IF(OR(H75="Home to zone / back",H75="Personal"),0,IF(A75&gt;=DATE(2026,7,1),0.76,0.725)))</f>
      </c>
      <c r="J75" s="12">
        <f>IF(OR(F75="",I75=""),"",ROUND(F75*I75,2))</f>
      </c>
      <c r="K75" s="12"/>
    </row>
    <row r="76" spans="1:11" x14ac:dyDescent="0.25">
      <c r="A76" s="13"/>
      <c r="B76" s="14"/>
      <c r="C76" s="14"/>
      <c r="D76" s="15"/>
      <c r="E76" s="15"/>
      <c r="F76" s="15">
        <f>IF(AND(ISNUMBER(D76),ISNUMBER(E76),E76&gt;D76),E76-D76,"")</f>
      </c>
      <c r="G76" s="14"/>
      <c r="H76" s="14"/>
      <c r="I76" s="16">
        <f>IF(OR(A76="",F76=""),"",IF(OR(H76="Home to zone / back",H76="Personal"),0,IF(A76&gt;=DATE(2026,7,1),0.76,0.725)))</f>
      </c>
      <c r="J76" s="17">
        <f>IF(OR(F76="",I76=""),"",ROUND(F76*I76,2))</f>
      </c>
      <c r="K76" s="17"/>
    </row>
    <row r="77" spans="1:11" x14ac:dyDescent="0.25">
      <c r="A77" s="9"/>
      <c r="D77" s="10"/>
      <c r="E77" s="10"/>
      <c r="F77" s="10">
        <f>IF(AND(ISNUMBER(D77),ISNUMBER(E77),E77&gt;D77),E77-D77,"")</f>
      </c>
      <c r="I77" s="11">
        <f>IF(OR(A77="",F77=""),"",IF(OR(H77="Home to zone / back",H77="Personal"),0,IF(A77&gt;=DATE(2026,7,1),0.76,0.725)))</f>
      </c>
      <c r="J77" s="12">
        <f>IF(OR(F77="",I77=""),"",ROUND(F77*I77,2))</f>
      </c>
      <c r="K77" s="12"/>
    </row>
    <row r="78" spans="1:11" x14ac:dyDescent="0.25">
      <c r="A78" s="13"/>
      <c r="B78" s="14"/>
      <c r="C78" s="14"/>
      <c r="D78" s="15"/>
      <c r="E78" s="15"/>
      <c r="F78" s="15">
        <f>IF(AND(ISNUMBER(D78),ISNUMBER(E78),E78&gt;D78),E78-D78,"")</f>
      </c>
      <c r="G78" s="14"/>
      <c r="H78" s="14"/>
      <c r="I78" s="16">
        <f>IF(OR(A78="",F78=""),"",IF(OR(H78="Home to zone / back",H78="Personal"),0,IF(A78&gt;=DATE(2026,7,1),0.76,0.725)))</f>
      </c>
      <c r="J78" s="17">
        <f>IF(OR(F78="",I78=""),"",ROUND(F78*I78,2))</f>
      </c>
      <c r="K78" s="17"/>
    </row>
    <row r="79" spans="1:11" x14ac:dyDescent="0.25">
      <c r="A79" s="9"/>
      <c r="D79" s="10"/>
      <c r="E79" s="10"/>
      <c r="F79" s="10">
        <f>IF(AND(ISNUMBER(D79),ISNUMBER(E79),E79&gt;D79),E79-D79,"")</f>
      </c>
      <c r="I79" s="11">
        <f>IF(OR(A79="",F79=""),"",IF(OR(H79="Home to zone / back",H79="Personal"),0,IF(A79&gt;=DATE(2026,7,1),0.76,0.725)))</f>
      </c>
      <c r="J79" s="12">
        <f>IF(OR(F79="",I79=""),"",ROUND(F79*I79,2))</f>
      </c>
      <c r="K79" s="12"/>
    </row>
    <row r="80" spans="1:11" x14ac:dyDescent="0.25">
      <c r="A80" s="13"/>
      <c r="B80" s="14"/>
      <c r="C80" s="14"/>
      <c r="D80" s="15"/>
      <c r="E80" s="15"/>
      <c r="F80" s="15">
        <f>IF(AND(ISNUMBER(D80),ISNUMBER(E80),E80&gt;D80),E80-D80,"")</f>
      </c>
      <c r="G80" s="14"/>
      <c r="H80" s="14"/>
      <c r="I80" s="16">
        <f>IF(OR(A80="",F80=""),"",IF(OR(H80="Home to zone / back",H80="Personal"),0,IF(A80&gt;=DATE(2026,7,1),0.76,0.725)))</f>
      </c>
      <c r="J80" s="17">
        <f>IF(OR(F80="",I80=""),"",ROUND(F80*I80,2))</f>
      </c>
      <c r="K80" s="17"/>
    </row>
    <row r="81" spans="1:11" x14ac:dyDescent="0.25">
      <c r="A81" s="9"/>
      <c r="D81" s="10"/>
      <c r="E81" s="10"/>
      <c r="F81" s="10">
        <f>IF(AND(ISNUMBER(D81),ISNUMBER(E81),E81&gt;D81),E81-D81,"")</f>
      </c>
      <c r="I81" s="11">
        <f>IF(OR(A81="",F81=""),"",IF(OR(H81="Home to zone / back",H81="Personal"),0,IF(A81&gt;=DATE(2026,7,1),0.76,0.725)))</f>
      </c>
      <c r="J81" s="12">
        <f>IF(OR(F81="",I81=""),"",ROUND(F81*I81,2))</f>
      </c>
      <c r="K81" s="12"/>
    </row>
    <row r="82" spans="1:11" x14ac:dyDescent="0.25">
      <c r="A82" s="13"/>
      <c r="B82" s="14"/>
      <c r="C82" s="14"/>
      <c r="D82" s="15"/>
      <c r="E82" s="15"/>
      <c r="F82" s="15">
        <f>IF(AND(ISNUMBER(D82),ISNUMBER(E82),E82&gt;D82),E82-D82,"")</f>
      </c>
      <c r="G82" s="14"/>
      <c r="H82" s="14"/>
      <c r="I82" s="16">
        <f>IF(OR(A82="",F82=""),"",IF(OR(H82="Home to zone / back",H82="Personal"),0,IF(A82&gt;=DATE(2026,7,1),0.76,0.725)))</f>
      </c>
      <c r="J82" s="17">
        <f>IF(OR(F82="",I82=""),"",ROUND(F82*I82,2))</f>
      </c>
      <c r="K82" s="17"/>
    </row>
    <row r="83" spans="1:11" x14ac:dyDescent="0.25">
      <c r="A83" s="9"/>
      <c r="D83" s="10"/>
      <c r="E83" s="10"/>
      <c r="F83" s="10">
        <f>IF(AND(ISNUMBER(D83),ISNUMBER(E83),E83&gt;D83),E83-D83,"")</f>
      </c>
      <c r="I83" s="11">
        <f>IF(OR(A83="",F83=""),"",IF(OR(H83="Home to zone / back",H83="Personal"),0,IF(A83&gt;=DATE(2026,7,1),0.76,0.725)))</f>
      </c>
      <c r="J83" s="12">
        <f>IF(OR(F83="",I83=""),"",ROUND(F83*I83,2))</f>
      </c>
      <c r="K83" s="12"/>
    </row>
    <row r="84" spans="1:11" x14ac:dyDescent="0.25">
      <c r="A84" s="13"/>
      <c r="B84" s="14"/>
      <c r="C84" s="14"/>
      <c r="D84" s="15"/>
      <c r="E84" s="15"/>
      <c r="F84" s="15">
        <f>IF(AND(ISNUMBER(D84),ISNUMBER(E84),E84&gt;D84),E84-D84,"")</f>
      </c>
      <c r="G84" s="14"/>
      <c r="H84" s="14"/>
      <c r="I84" s="16">
        <f>IF(OR(A84="",F84=""),"",IF(OR(H84="Home to zone / back",H84="Personal"),0,IF(A84&gt;=DATE(2026,7,1),0.76,0.725)))</f>
      </c>
      <c r="J84" s="17">
        <f>IF(OR(F84="",I84=""),"",ROUND(F84*I84,2))</f>
      </c>
      <c r="K84" s="17"/>
    </row>
    <row r="85" spans="1:11" x14ac:dyDescent="0.25">
      <c r="A85" s="9"/>
      <c r="D85" s="10"/>
      <c r="E85" s="10"/>
      <c r="F85" s="10">
        <f>IF(AND(ISNUMBER(D85),ISNUMBER(E85),E85&gt;D85),E85-D85,"")</f>
      </c>
      <c r="I85" s="11">
        <f>IF(OR(A85="",F85=""),"",IF(OR(H85="Home to zone / back",H85="Personal"),0,IF(A85&gt;=DATE(2026,7,1),0.76,0.725)))</f>
      </c>
      <c r="J85" s="12">
        <f>IF(OR(F85="",I85=""),"",ROUND(F85*I85,2))</f>
      </c>
      <c r="K85" s="12"/>
    </row>
    <row r="86" spans="1:11" x14ac:dyDescent="0.25">
      <c r="A86" s="13"/>
      <c r="B86" s="14"/>
      <c r="C86" s="14"/>
      <c r="D86" s="15"/>
      <c r="E86" s="15"/>
      <c r="F86" s="15">
        <f>IF(AND(ISNUMBER(D86),ISNUMBER(E86),E86&gt;D86),E86-D86,"")</f>
      </c>
      <c r="G86" s="14"/>
      <c r="H86" s="14"/>
      <c r="I86" s="16">
        <f>IF(OR(A86="",F86=""),"",IF(OR(H86="Home to zone / back",H86="Personal"),0,IF(A86&gt;=DATE(2026,7,1),0.76,0.725)))</f>
      </c>
      <c r="J86" s="17">
        <f>IF(OR(F86="",I86=""),"",ROUND(F86*I86,2))</f>
      </c>
      <c r="K86" s="17"/>
    </row>
    <row r="87" spans="1:11" x14ac:dyDescent="0.25">
      <c r="A87" s="9"/>
      <c r="D87" s="10"/>
      <c r="E87" s="10"/>
      <c r="F87" s="10">
        <f>IF(AND(ISNUMBER(D87),ISNUMBER(E87),E87&gt;D87),E87-D87,"")</f>
      </c>
      <c r="I87" s="11">
        <f>IF(OR(A87="",F87=""),"",IF(OR(H87="Home to zone / back",H87="Personal"),0,IF(A87&gt;=DATE(2026,7,1),0.76,0.725)))</f>
      </c>
      <c r="J87" s="12">
        <f>IF(OR(F87="",I87=""),"",ROUND(F87*I87,2))</f>
      </c>
      <c r="K87" s="12"/>
    </row>
    <row r="88" spans="1:11" x14ac:dyDescent="0.25">
      <c r="A88" s="13"/>
      <c r="B88" s="14"/>
      <c r="C88" s="14"/>
      <c r="D88" s="15"/>
      <c r="E88" s="15"/>
      <c r="F88" s="15">
        <f>IF(AND(ISNUMBER(D88),ISNUMBER(E88),E88&gt;D88),E88-D88,"")</f>
      </c>
      <c r="G88" s="14"/>
      <c r="H88" s="14"/>
      <c r="I88" s="16">
        <f>IF(OR(A88="",F88=""),"",IF(OR(H88="Home to zone / back",H88="Personal"),0,IF(A88&gt;=DATE(2026,7,1),0.76,0.725)))</f>
      </c>
      <c r="J88" s="17">
        <f>IF(OR(F88="",I88=""),"",ROUND(F88*I88,2))</f>
      </c>
      <c r="K88" s="17"/>
    </row>
    <row r="89" spans="1:11" x14ac:dyDescent="0.25">
      <c r="A89" s="9"/>
      <c r="D89" s="10"/>
      <c r="E89" s="10"/>
      <c r="F89" s="10">
        <f>IF(AND(ISNUMBER(D89),ISNUMBER(E89),E89&gt;D89),E89-D89,"")</f>
      </c>
      <c r="I89" s="11">
        <f>IF(OR(A89="",F89=""),"",IF(OR(H89="Home to zone / back",H89="Personal"),0,IF(A89&gt;=DATE(2026,7,1),0.76,0.725)))</f>
      </c>
      <c r="J89" s="12">
        <f>IF(OR(F89="",I89=""),"",ROUND(F89*I89,2))</f>
      </c>
      <c r="K89" s="12"/>
    </row>
    <row r="90" spans="1:11" x14ac:dyDescent="0.25">
      <c r="A90" s="13"/>
      <c r="B90" s="14"/>
      <c r="C90" s="14"/>
      <c r="D90" s="15"/>
      <c r="E90" s="15"/>
      <c r="F90" s="15">
        <f>IF(AND(ISNUMBER(D90),ISNUMBER(E90),E90&gt;D90),E90-D90,"")</f>
      </c>
      <c r="G90" s="14"/>
      <c r="H90" s="14"/>
      <c r="I90" s="16">
        <f>IF(OR(A90="",F90=""),"",IF(OR(H90="Home to zone / back",H90="Personal"),0,IF(A90&gt;=DATE(2026,7,1),0.76,0.725)))</f>
      </c>
      <c r="J90" s="17">
        <f>IF(OR(F90="",I90=""),"",ROUND(F90*I90,2))</f>
      </c>
      <c r="K90" s="17"/>
    </row>
    <row r="91" spans="1:11" x14ac:dyDescent="0.25">
      <c r="A91" s="9"/>
      <c r="D91" s="10"/>
      <c r="E91" s="10"/>
      <c r="F91" s="10">
        <f>IF(AND(ISNUMBER(D91),ISNUMBER(E91),E91&gt;D91),E91-D91,"")</f>
      </c>
      <c r="I91" s="11">
        <f>IF(OR(A91="",F91=""),"",IF(OR(H91="Home to zone / back",H91="Personal"),0,IF(A91&gt;=DATE(2026,7,1),0.76,0.725)))</f>
      </c>
      <c r="J91" s="12">
        <f>IF(OR(F91="",I91=""),"",ROUND(F91*I91,2))</f>
      </c>
      <c r="K91" s="12"/>
    </row>
    <row r="92" spans="1:11" x14ac:dyDescent="0.25">
      <c r="A92" s="13"/>
      <c r="B92" s="14"/>
      <c r="C92" s="14"/>
      <c r="D92" s="15"/>
      <c r="E92" s="15"/>
      <c r="F92" s="15">
        <f>IF(AND(ISNUMBER(D92),ISNUMBER(E92),E92&gt;D92),E92-D92,"")</f>
      </c>
      <c r="G92" s="14"/>
      <c r="H92" s="14"/>
      <c r="I92" s="16">
        <f>IF(OR(A92="",F92=""),"",IF(OR(H92="Home to zone / back",H92="Personal"),0,IF(A92&gt;=DATE(2026,7,1),0.76,0.725)))</f>
      </c>
      <c r="J92" s="17">
        <f>IF(OR(F92="",I92=""),"",ROUND(F92*I92,2))</f>
      </c>
      <c r="K92" s="17"/>
    </row>
    <row r="93" spans="1:11" x14ac:dyDescent="0.25">
      <c r="A93" s="9"/>
      <c r="D93" s="10"/>
      <c r="E93" s="10"/>
      <c r="F93" s="10">
        <f>IF(AND(ISNUMBER(D93),ISNUMBER(E93),E93&gt;D93),E93-D93,"")</f>
      </c>
      <c r="I93" s="11">
        <f>IF(OR(A93="",F93=""),"",IF(OR(H93="Home to zone / back",H93="Personal"),0,IF(A93&gt;=DATE(2026,7,1),0.76,0.725)))</f>
      </c>
      <c r="J93" s="12">
        <f>IF(OR(F93="",I93=""),"",ROUND(F93*I93,2))</f>
      </c>
      <c r="K93" s="12"/>
    </row>
    <row r="94" spans="1:11" x14ac:dyDescent="0.25">
      <c r="A94" s="13"/>
      <c r="B94" s="14"/>
      <c r="C94" s="14"/>
      <c r="D94" s="15"/>
      <c r="E94" s="15"/>
      <c r="F94" s="15">
        <f>IF(AND(ISNUMBER(D94),ISNUMBER(E94),E94&gt;D94),E94-D94,"")</f>
      </c>
      <c r="G94" s="14"/>
      <c r="H94" s="14"/>
      <c r="I94" s="16">
        <f>IF(OR(A94="",F94=""),"",IF(OR(H94="Home to zone / back",H94="Personal"),0,IF(A94&gt;=DATE(2026,7,1),0.76,0.725)))</f>
      </c>
      <c r="J94" s="17">
        <f>IF(OR(F94="",I94=""),"",ROUND(F94*I94,2))</f>
      </c>
      <c r="K94" s="17"/>
    </row>
    <row r="95" spans="1:11" x14ac:dyDescent="0.25">
      <c r="A95" s="9"/>
      <c r="D95" s="10"/>
      <c r="E95" s="10"/>
      <c r="F95" s="10">
        <f>IF(AND(ISNUMBER(D95),ISNUMBER(E95),E95&gt;D95),E95-D95,"")</f>
      </c>
      <c r="I95" s="11">
        <f>IF(OR(A95="",F95=""),"",IF(OR(H95="Home to zone / back",H95="Personal"),0,IF(A95&gt;=DATE(2026,7,1),0.76,0.725)))</f>
      </c>
      <c r="J95" s="12">
        <f>IF(OR(F95="",I95=""),"",ROUND(F95*I95,2))</f>
      </c>
      <c r="K95" s="12"/>
    </row>
    <row r="96" spans="1:11" x14ac:dyDescent="0.25">
      <c r="A96" s="13"/>
      <c r="B96" s="14"/>
      <c r="C96" s="14"/>
      <c r="D96" s="15"/>
      <c r="E96" s="15"/>
      <c r="F96" s="15">
        <f>IF(AND(ISNUMBER(D96),ISNUMBER(E96),E96&gt;D96),E96-D96,"")</f>
      </c>
      <c r="G96" s="14"/>
      <c r="H96" s="14"/>
      <c r="I96" s="16">
        <f>IF(OR(A96="",F96=""),"",IF(OR(H96="Home to zone / back",H96="Personal"),0,IF(A96&gt;=DATE(2026,7,1),0.76,0.725)))</f>
      </c>
      <c r="J96" s="17">
        <f>IF(OR(F96="",I96=""),"",ROUND(F96*I96,2))</f>
      </c>
      <c r="K96" s="17"/>
    </row>
    <row r="97" spans="1:11" x14ac:dyDescent="0.25">
      <c r="A97" s="9"/>
      <c r="D97" s="10"/>
      <c r="E97" s="10"/>
      <c r="F97" s="10">
        <f>IF(AND(ISNUMBER(D97),ISNUMBER(E97),E97&gt;D97),E97-D97,"")</f>
      </c>
      <c r="I97" s="11">
        <f>IF(OR(A97="",F97=""),"",IF(OR(H97="Home to zone / back",H97="Personal"),0,IF(A97&gt;=DATE(2026,7,1),0.76,0.725)))</f>
      </c>
      <c r="J97" s="12">
        <f>IF(OR(F97="",I97=""),"",ROUND(F97*I97,2))</f>
      </c>
      <c r="K97" s="12"/>
    </row>
    <row r="98" spans="1:11" x14ac:dyDescent="0.25">
      <c r="A98" s="13"/>
      <c r="B98" s="14"/>
      <c r="C98" s="14"/>
      <c r="D98" s="15"/>
      <c r="E98" s="15"/>
      <c r="F98" s="15">
        <f>IF(AND(ISNUMBER(D98),ISNUMBER(E98),E98&gt;D98),E98-D98,"")</f>
      </c>
      <c r="G98" s="14"/>
      <c r="H98" s="14"/>
      <c r="I98" s="16">
        <f>IF(OR(A98="",F98=""),"",IF(OR(H98="Home to zone / back",H98="Personal"),0,IF(A98&gt;=DATE(2026,7,1),0.76,0.725)))</f>
      </c>
      <c r="J98" s="17">
        <f>IF(OR(F98="",I98=""),"",ROUND(F98*I98,2))</f>
      </c>
      <c r="K98" s="17"/>
    </row>
    <row r="99" spans="1:11" x14ac:dyDescent="0.25">
      <c r="A99" s="9"/>
      <c r="D99" s="10"/>
      <c r="E99" s="10"/>
      <c r="F99" s="10">
        <f>IF(AND(ISNUMBER(D99),ISNUMBER(E99),E99&gt;D99),E99-D99,"")</f>
      </c>
      <c r="I99" s="11">
        <f>IF(OR(A99="",F99=""),"",IF(OR(H99="Home to zone / back",H99="Personal"),0,IF(A99&gt;=DATE(2026,7,1),0.76,0.725)))</f>
      </c>
      <c r="J99" s="12">
        <f>IF(OR(F99="",I99=""),"",ROUND(F99*I99,2))</f>
      </c>
      <c r="K99" s="12"/>
    </row>
    <row r="100" spans="1:11" x14ac:dyDescent="0.25">
      <c r="A100" s="13"/>
      <c r="B100" s="14"/>
      <c r="C100" s="14"/>
      <c r="D100" s="15"/>
      <c r="E100" s="15"/>
      <c r="F100" s="15">
        <f>IF(AND(ISNUMBER(D100),ISNUMBER(E100),E100&gt;D100),E100-D100,"")</f>
      </c>
      <c r="G100" s="14"/>
      <c r="H100" s="14"/>
      <c r="I100" s="16">
        <f>IF(OR(A100="",F100=""),"",IF(OR(H100="Home to zone / back",H100="Personal"),0,IF(A100&gt;=DATE(2026,7,1),0.76,0.725)))</f>
      </c>
      <c r="J100" s="17">
        <f>IF(OR(F100="",I100=""),"",ROUND(F100*I100,2))</f>
      </c>
      <c r="K100" s="17"/>
    </row>
    <row r="101" spans="1:11" x14ac:dyDescent="0.25">
      <c r="A101" s="9"/>
      <c r="D101" s="10"/>
      <c r="E101" s="10"/>
      <c r="F101" s="10">
        <f>IF(AND(ISNUMBER(D101),ISNUMBER(E101),E101&gt;D101),E101-D101,"")</f>
      </c>
      <c r="I101" s="11">
        <f>IF(OR(A101="",F101=""),"",IF(OR(H101="Home to zone / back",H101="Personal"),0,IF(A101&gt;=DATE(2026,7,1),0.76,0.725)))</f>
      </c>
      <c r="J101" s="12">
        <f>IF(OR(F101="",I101=""),"",ROUND(F101*I101,2))</f>
      </c>
      <c r="K101" s="12"/>
    </row>
    <row r="102" spans="1:11" x14ac:dyDescent="0.25">
      <c r="A102" s="13"/>
      <c r="B102" s="14"/>
      <c r="C102" s="14"/>
      <c r="D102" s="15"/>
      <c r="E102" s="15"/>
      <c r="F102" s="15">
        <f>IF(AND(ISNUMBER(D102),ISNUMBER(E102),E102&gt;D102),E102-D102,"")</f>
      </c>
      <c r="G102" s="14"/>
      <c r="H102" s="14"/>
      <c r="I102" s="16">
        <f>IF(OR(A102="",F102=""),"",IF(OR(H102="Home to zone / back",H102="Personal"),0,IF(A102&gt;=DATE(2026,7,1),0.76,0.725)))</f>
      </c>
      <c r="J102" s="17">
        <f>IF(OR(F102="",I102=""),"",ROUND(F102*I102,2))</f>
      </c>
      <c r="K102" s="17"/>
    </row>
    <row r="103" spans="1:11" x14ac:dyDescent="0.25">
      <c r="A103" s="9"/>
      <c r="D103" s="10"/>
      <c r="E103" s="10"/>
      <c r="F103" s="10">
        <f>IF(AND(ISNUMBER(D103),ISNUMBER(E103),E103&gt;D103),E103-D103,"")</f>
      </c>
      <c r="I103" s="11">
        <f>IF(OR(A103="",F103=""),"",IF(OR(H103="Home to zone / back",H103="Personal"),0,IF(A103&gt;=DATE(2026,7,1),0.76,0.725)))</f>
      </c>
      <c r="J103" s="12">
        <f>IF(OR(F103="",I103=""),"",ROUND(F103*I103,2))</f>
      </c>
      <c r="K103" s="12"/>
    </row>
    <row r="104" spans="1:11" x14ac:dyDescent="0.25">
      <c r="A104" s="13"/>
      <c r="B104" s="14"/>
      <c r="C104" s="14"/>
      <c r="D104" s="15"/>
      <c r="E104" s="15"/>
      <c r="F104" s="15">
        <f>IF(AND(ISNUMBER(D104),ISNUMBER(E104),E104&gt;D104),E104-D104,"")</f>
      </c>
      <c r="G104" s="14"/>
      <c r="H104" s="14"/>
      <c r="I104" s="16">
        <f>IF(OR(A104="",F104=""),"",IF(OR(H104="Home to zone / back",H104="Personal"),0,IF(A104&gt;=DATE(2026,7,1),0.76,0.725)))</f>
      </c>
      <c r="J104" s="17">
        <f>IF(OR(F104="",I104=""),"",ROUND(F104*I104,2))</f>
      </c>
      <c r="K104" s="17"/>
    </row>
    <row r="105" spans="1:11" x14ac:dyDescent="0.25">
      <c r="A105" s="9"/>
      <c r="D105" s="10"/>
      <c r="E105" s="10"/>
      <c r="F105" s="10">
        <f>IF(AND(ISNUMBER(D105),ISNUMBER(E105),E105&gt;D105),E105-D105,"")</f>
      </c>
      <c r="I105" s="11">
        <f>IF(OR(A105="",F105=""),"",IF(OR(H105="Home to zone / back",H105="Personal"),0,IF(A105&gt;=DATE(2026,7,1),0.76,0.725)))</f>
      </c>
      <c r="J105" s="12">
        <f>IF(OR(F105="",I105=""),"",ROUND(F105*I105,2))</f>
      </c>
      <c r="K105" s="12"/>
    </row>
    <row r="106" spans="1:11" x14ac:dyDescent="0.25">
      <c r="A106" s="13"/>
      <c r="B106" s="14"/>
      <c r="C106" s="14"/>
      <c r="D106" s="15"/>
      <c r="E106" s="15"/>
      <c r="F106" s="15">
        <f>IF(AND(ISNUMBER(D106),ISNUMBER(E106),E106&gt;D106),E106-D106,"")</f>
      </c>
      <c r="G106" s="14"/>
      <c r="H106" s="14"/>
      <c r="I106" s="16">
        <f>IF(OR(A106="",F106=""),"",IF(OR(H106="Home to zone / back",H106="Personal"),0,IF(A106&gt;=DATE(2026,7,1),0.76,0.725)))</f>
      </c>
      <c r="J106" s="17">
        <f>IF(OR(F106="",I106=""),"",ROUND(F106*I106,2))</f>
      </c>
      <c r="K106" s="17"/>
    </row>
    <row r="107" spans="1:11" x14ac:dyDescent="0.25">
      <c r="A107" s="9"/>
      <c r="D107" s="10"/>
      <c r="E107" s="10"/>
      <c r="F107" s="10">
        <f>IF(AND(ISNUMBER(D107),ISNUMBER(E107),E107&gt;D107),E107-D107,"")</f>
      </c>
      <c r="I107" s="11">
        <f>IF(OR(A107="",F107=""),"",IF(OR(H107="Home to zone / back",H107="Personal"),0,IF(A107&gt;=DATE(2026,7,1),0.76,0.725)))</f>
      </c>
      <c r="J107" s="12">
        <f>IF(OR(F107="",I107=""),"",ROUND(F107*I107,2))</f>
      </c>
      <c r="K107" s="12"/>
    </row>
    <row r="108" spans="1:11" x14ac:dyDescent="0.25">
      <c r="A108" s="13"/>
      <c r="B108" s="14"/>
      <c r="C108" s="14"/>
      <c r="D108" s="15"/>
      <c r="E108" s="15"/>
      <c r="F108" s="15">
        <f>IF(AND(ISNUMBER(D108),ISNUMBER(E108),E108&gt;D108),E108-D108,"")</f>
      </c>
      <c r="G108" s="14"/>
      <c r="H108" s="14"/>
      <c r="I108" s="16">
        <f>IF(OR(A108="",F108=""),"",IF(OR(H108="Home to zone / back",H108="Personal"),0,IF(A108&gt;=DATE(2026,7,1),0.76,0.725)))</f>
      </c>
      <c r="J108" s="17">
        <f>IF(OR(F108="",I108=""),"",ROUND(F108*I108,2))</f>
      </c>
      <c r="K108" s="17"/>
    </row>
    <row r="109" spans="1:11" x14ac:dyDescent="0.25">
      <c r="A109" s="9"/>
      <c r="D109" s="10"/>
      <c r="E109" s="10"/>
      <c r="F109" s="10">
        <f>IF(AND(ISNUMBER(D109),ISNUMBER(E109),E109&gt;D109),E109-D109,"")</f>
      </c>
      <c r="I109" s="11">
        <f>IF(OR(A109="",F109=""),"",IF(OR(H109="Home to zone / back",H109="Personal"),0,IF(A109&gt;=DATE(2026,7,1),0.76,0.725)))</f>
      </c>
      <c r="J109" s="12">
        <f>IF(OR(F109="",I109=""),"",ROUND(F109*I109,2))</f>
      </c>
      <c r="K109" s="12"/>
    </row>
    <row r="110" spans="1:11" x14ac:dyDescent="0.25">
      <c r="A110" s="13"/>
      <c r="B110" s="14"/>
      <c r="C110" s="14"/>
      <c r="D110" s="15"/>
      <c r="E110" s="15"/>
      <c r="F110" s="15">
        <f>IF(AND(ISNUMBER(D110),ISNUMBER(E110),E110&gt;D110),E110-D110,"")</f>
      </c>
      <c r="G110" s="14"/>
      <c r="H110" s="14"/>
      <c r="I110" s="16">
        <f>IF(OR(A110="",F110=""),"",IF(OR(H110="Home to zone / back",H110="Personal"),0,IF(A110&gt;=DATE(2026,7,1),0.76,0.725)))</f>
      </c>
      <c r="J110" s="17">
        <f>IF(OR(F110="",I110=""),"",ROUND(F110*I110,2))</f>
      </c>
      <c r="K110" s="17"/>
    </row>
    <row r="111" spans="1:11" x14ac:dyDescent="0.25">
      <c r="A111" s="9"/>
      <c r="D111" s="10"/>
      <c r="E111" s="10"/>
      <c r="F111" s="10">
        <f>IF(AND(ISNUMBER(D111),ISNUMBER(E111),E111&gt;D111),E111-D111,"")</f>
      </c>
      <c r="I111" s="11">
        <f>IF(OR(A111="",F111=""),"",IF(OR(H111="Home to zone / back",H111="Personal"),0,IF(A111&gt;=DATE(2026,7,1),0.76,0.725)))</f>
      </c>
      <c r="J111" s="12">
        <f>IF(OR(F111="",I111=""),"",ROUND(F111*I111,2))</f>
      </c>
      <c r="K111" s="12"/>
    </row>
    <row r="112" spans="1:11" x14ac:dyDescent="0.25">
      <c r="A112" s="13"/>
      <c r="B112" s="14"/>
      <c r="C112" s="14"/>
      <c r="D112" s="15"/>
      <c r="E112" s="15"/>
      <c r="F112" s="15">
        <f>IF(AND(ISNUMBER(D112),ISNUMBER(E112),E112&gt;D112),E112-D112,"")</f>
      </c>
      <c r="G112" s="14"/>
      <c r="H112" s="14"/>
      <c r="I112" s="16">
        <f>IF(OR(A112="",F112=""),"",IF(OR(H112="Home to zone / back",H112="Personal"),0,IF(A112&gt;=DATE(2026,7,1),0.76,0.725)))</f>
      </c>
      <c r="J112" s="17">
        <f>IF(OR(F112="",I112=""),"",ROUND(F112*I112,2))</f>
      </c>
      <c r="K112" s="17"/>
    </row>
    <row r="113" spans="1:11" x14ac:dyDescent="0.25">
      <c r="A113" s="9"/>
      <c r="D113" s="10"/>
      <c r="E113" s="10"/>
      <c r="F113" s="10">
        <f>IF(AND(ISNUMBER(D113),ISNUMBER(E113),E113&gt;D113),E113-D113,"")</f>
      </c>
      <c r="I113" s="11">
        <f>IF(OR(A113="",F113=""),"",IF(OR(H113="Home to zone / back",H113="Personal"),0,IF(A113&gt;=DATE(2026,7,1),0.76,0.725)))</f>
      </c>
      <c r="J113" s="12">
        <f>IF(OR(F113="",I113=""),"",ROUND(F113*I113,2))</f>
      </c>
      <c r="K113" s="12"/>
    </row>
    <row r="114" spans="1:11" x14ac:dyDescent="0.25">
      <c r="A114" s="13"/>
      <c r="B114" s="14"/>
      <c r="C114" s="14"/>
      <c r="D114" s="15"/>
      <c r="E114" s="15"/>
      <c r="F114" s="15">
        <f>IF(AND(ISNUMBER(D114),ISNUMBER(E114),E114&gt;D114),E114-D114,"")</f>
      </c>
      <c r="G114" s="14"/>
      <c r="H114" s="14"/>
      <c r="I114" s="16">
        <f>IF(OR(A114="",F114=""),"",IF(OR(H114="Home to zone / back",H114="Personal"),0,IF(A114&gt;=DATE(2026,7,1),0.76,0.725)))</f>
      </c>
      <c r="J114" s="17">
        <f>IF(OR(F114="",I114=""),"",ROUND(F114*I114,2))</f>
      </c>
      <c r="K114" s="17"/>
    </row>
    <row r="115" spans="1:11" x14ac:dyDescent="0.25">
      <c r="A115" s="9"/>
      <c r="D115" s="10"/>
      <c r="E115" s="10"/>
      <c r="F115" s="10">
        <f>IF(AND(ISNUMBER(D115),ISNUMBER(E115),E115&gt;D115),E115-D115,"")</f>
      </c>
      <c r="I115" s="11">
        <f>IF(OR(A115="",F115=""),"",IF(OR(H115="Home to zone / back",H115="Personal"),0,IF(A115&gt;=DATE(2026,7,1),0.76,0.725)))</f>
      </c>
      <c r="J115" s="12">
        <f>IF(OR(F115="",I115=""),"",ROUND(F115*I115,2))</f>
      </c>
      <c r="K115" s="12"/>
    </row>
    <row r="116" spans="1:11" x14ac:dyDescent="0.25">
      <c r="A116" s="13"/>
      <c r="B116" s="14"/>
      <c r="C116" s="14"/>
      <c r="D116" s="15"/>
      <c r="E116" s="15"/>
      <c r="F116" s="15">
        <f>IF(AND(ISNUMBER(D116),ISNUMBER(E116),E116&gt;D116),E116-D116,"")</f>
      </c>
      <c r="G116" s="14"/>
      <c r="H116" s="14"/>
      <c r="I116" s="16">
        <f>IF(OR(A116="",F116=""),"",IF(OR(H116="Home to zone / back",H116="Personal"),0,IF(A116&gt;=DATE(2026,7,1),0.76,0.725)))</f>
      </c>
      <c r="J116" s="17">
        <f>IF(OR(F116="",I116=""),"",ROUND(F116*I116,2))</f>
      </c>
      <c r="K116" s="17"/>
    </row>
    <row r="117" spans="1:11" x14ac:dyDescent="0.25">
      <c r="A117" s="9"/>
      <c r="D117" s="10"/>
      <c r="E117" s="10"/>
      <c r="F117" s="10">
        <f>IF(AND(ISNUMBER(D117),ISNUMBER(E117),E117&gt;D117),E117-D117,"")</f>
      </c>
      <c r="I117" s="11">
        <f>IF(OR(A117="",F117=""),"",IF(OR(H117="Home to zone / back",H117="Personal"),0,IF(A117&gt;=DATE(2026,7,1),0.76,0.725)))</f>
      </c>
      <c r="J117" s="12">
        <f>IF(OR(F117="",I117=""),"",ROUND(F117*I117,2))</f>
      </c>
      <c r="K117" s="12"/>
    </row>
    <row r="118" spans="1:11" x14ac:dyDescent="0.25">
      <c r="A118" s="13"/>
      <c r="B118" s="14"/>
      <c r="C118" s="14"/>
      <c r="D118" s="15"/>
      <c r="E118" s="15"/>
      <c r="F118" s="15">
        <f>IF(AND(ISNUMBER(D118),ISNUMBER(E118),E118&gt;D118),E118-D118,"")</f>
      </c>
      <c r="G118" s="14"/>
      <c r="H118" s="14"/>
      <c r="I118" s="16">
        <f>IF(OR(A118="",F118=""),"",IF(OR(H118="Home to zone / back",H118="Personal"),0,IF(A118&gt;=DATE(2026,7,1),0.76,0.725)))</f>
      </c>
      <c r="J118" s="17">
        <f>IF(OR(F118="",I118=""),"",ROUND(F118*I118,2))</f>
      </c>
      <c r="K118" s="17"/>
    </row>
    <row r="119" spans="1:11" x14ac:dyDescent="0.25">
      <c r="A119" s="9"/>
      <c r="D119" s="10"/>
      <c r="E119" s="10"/>
      <c r="F119" s="10">
        <f>IF(AND(ISNUMBER(D119),ISNUMBER(E119),E119&gt;D119),E119-D119,"")</f>
      </c>
      <c r="I119" s="11">
        <f>IF(OR(A119="",F119=""),"",IF(OR(H119="Home to zone / back",H119="Personal"),0,IF(A119&gt;=DATE(2026,7,1),0.76,0.725)))</f>
      </c>
      <c r="J119" s="12">
        <f>IF(OR(F119="",I119=""),"",ROUND(F119*I119,2))</f>
      </c>
      <c r="K119" s="12"/>
    </row>
    <row r="120" spans="1:11" x14ac:dyDescent="0.25">
      <c r="A120" s="13"/>
      <c r="B120" s="14"/>
      <c r="C120" s="14"/>
      <c r="D120" s="15"/>
      <c r="E120" s="15"/>
      <c r="F120" s="15">
        <f>IF(AND(ISNUMBER(D120),ISNUMBER(E120),E120&gt;D120),E120-D120,"")</f>
      </c>
      <c r="G120" s="14"/>
      <c r="H120" s="14"/>
      <c r="I120" s="16">
        <f>IF(OR(A120="",F120=""),"",IF(OR(H120="Home to zone / back",H120="Personal"),0,IF(A120&gt;=DATE(2026,7,1),0.76,0.725)))</f>
      </c>
      <c r="J120" s="17">
        <f>IF(OR(F120="",I120=""),"",ROUND(F120*I120,2))</f>
      </c>
      <c r="K120" s="17"/>
    </row>
    <row r="121" spans="1:11" x14ac:dyDescent="0.25">
      <c r="A121" s="9"/>
      <c r="D121" s="10"/>
      <c r="E121" s="10"/>
      <c r="F121" s="10">
        <f>IF(AND(ISNUMBER(D121),ISNUMBER(E121),E121&gt;D121),E121-D121,"")</f>
      </c>
      <c r="I121" s="11">
        <f>IF(OR(A121="",F121=""),"",IF(OR(H121="Home to zone / back",H121="Personal"),0,IF(A121&gt;=DATE(2026,7,1),0.76,0.725)))</f>
      </c>
      <c r="J121" s="12">
        <f>IF(OR(F121="",I121=""),"",ROUND(F121*I121,2))</f>
      </c>
      <c r="K121" s="12"/>
    </row>
    <row r="122" spans="1:11" x14ac:dyDescent="0.25">
      <c r="A122" s="13"/>
      <c r="B122" s="14"/>
      <c r="C122" s="14"/>
      <c r="D122" s="15"/>
      <c r="E122" s="15"/>
      <c r="F122" s="15">
        <f>IF(AND(ISNUMBER(D122),ISNUMBER(E122),E122&gt;D122),E122-D122,"")</f>
      </c>
      <c r="G122" s="14"/>
      <c r="H122" s="14"/>
      <c r="I122" s="16">
        <f>IF(OR(A122="",F122=""),"",IF(OR(H122="Home to zone / back",H122="Personal"),0,IF(A122&gt;=DATE(2026,7,1),0.76,0.725)))</f>
      </c>
      <c r="J122" s="17">
        <f>IF(OR(F122="",I122=""),"",ROUND(F122*I122,2))</f>
      </c>
      <c r="K122" s="17"/>
    </row>
    <row r="123" spans="1:11" x14ac:dyDescent="0.25">
      <c r="A123" s="9"/>
      <c r="D123" s="10"/>
      <c r="E123" s="10"/>
      <c r="F123" s="10">
        <f>IF(AND(ISNUMBER(D123),ISNUMBER(E123),E123&gt;D123),E123-D123,"")</f>
      </c>
      <c r="I123" s="11">
        <f>IF(OR(A123="",F123=""),"",IF(OR(H123="Home to zone / back",H123="Personal"),0,IF(A123&gt;=DATE(2026,7,1),0.76,0.725)))</f>
      </c>
      <c r="J123" s="12">
        <f>IF(OR(F123="",I123=""),"",ROUND(F123*I123,2))</f>
      </c>
      <c r="K123" s="12"/>
    </row>
    <row r="124" spans="1:11" x14ac:dyDescent="0.25">
      <c r="A124" s="13"/>
      <c r="B124" s="14"/>
      <c r="C124" s="14"/>
      <c r="D124" s="15"/>
      <c r="E124" s="15"/>
      <c r="F124" s="15">
        <f>IF(AND(ISNUMBER(D124),ISNUMBER(E124),E124&gt;D124),E124-D124,"")</f>
      </c>
      <c r="G124" s="14"/>
      <c r="H124" s="14"/>
      <c r="I124" s="16">
        <f>IF(OR(A124="",F124=""),"",IF(OR(H124="Home to zone / back",H124="Personal"),0,IF(A124&gt;=DATE(2026,7,1),0.76,0.725)))</f>
      </c>
      <c r="J124" s="17">
        <f>IF(OR(F124="",I124=""),"",ROUND(F124*I124,2))</f>
      </c>
      <c r="K124" s="17"/>
    </row>
    <row r="125" spans="1:11" x14ac:dyDescent="0.25">
      <c r="A125" s="9"/>
      <c r="D125" s="10"/>
      <c r="E125" s="10"/>
      <c r="F125" s="10">
        <f>IF(AND(ISNUMBER(D125),ISNUMBER(E125),E125&gt;D125),E125-D125,"")</f>
      </c>
      <c r="I125" s="11">
        <f>IF(OR(A125="",F125=""),"",IF(OR(H125="Home to zone / back",H125="Personal"),0,IF(A125&gt;=DATE(2026,7,1),0.76,0.725)))</f>
      </c>
      <c r="J125" s="12">
        <f>IF(OR(F125="",I125=""),"",ROUND(F125*I125,2))</f>
      </c>
      <c r="K125" s="12"/>
    </row>
    <row r="126" spans="1:11" x14ac:dyDescent="0.25">
      <c r="A126" s="13"/>
      <c r="B126" s="14"/>
      <c r="C126" s="14"/>
      <c r="D126" s="15"/>
      <c r="E126" s="15"/>
      <c r="F126" s="15">
        <f>IF(AND(ISNUMBER(D126),ISNUMBER(E126),E126&gt;D126),E126-D126,"")</f>
      </c>
      <c r="G126" s="14"/>
      <c r="H126" s="14"/>
      <c r="I126" s="16">
        <f>IF(OR(A126="",F126=""),"",IF(OR(H126="Home to zone / back",H126="Personal"),0,IF(A126&gt;=DATE(2026,7,1),0.76,0.725)))</f>
      </c>
      <c r="J126" s="17">
        <f>IF(OR(F126="",I126=""),"",ROUND(F126*I126,2))</f>
      </c>
      <c r="K126" s="17"/>
    </row>
    <row r="127" spans="1:11" x14ac:dyDescent="0.25">
      <c r="A127" s="9"/>
      <c r="D127" s="10"/>
      <c r="E127" s="10"/>
      <c r="F127" s="10">
        <f>IF(AND(ISNUMBER(D127),ISNUMBER(E127),E127&gt;D127),E127-D127,"")</f>
      </c>
      <c r="I127" s="11">
        <f>IF(OR(A127="",F127=""),"",IF(OR(H127="Home to zone / back",H127="Personal"),0,IF(A127&gt;=DATE(2026,7,1),0.76,0.725)))</f>
      </c>
      <c r="J127" s="12">
        <f>IF(OR(F127="",I127=""),"",ROUND(F127*I127,2))</f>
      </c>
      <c r="K127" s="12"/>
    </row>
    <row r="128" spans="1:11" x14ac:dyDescent="0.25">
      <c r="A128" s="13"/>
      <c r="B128" s="14"/>
      <c r="C128" s="14"/>
      <c r="D128" s="15"/>
      <c r="E128" s="15"/>
      <c r="F128" s="15">
        <f>IF(AND(ISNUMBER(D128),ISNUMBER(E128),E128&gt;D128),E128-D128,"")</f>
      </c>
      <c r="G128" s="14"/>
      <c r="H128" s="14"/>
      <c r="I128" s="16">
        <f>IF(OR(A128="",F128=""),"",IF(OR(H128="Home to zone / back",H128="Personal"),0,IF(A128&gt;=DATE(2026,7,1),0.76,0.725)))</f>
      </c>
      <c r="J128" s="17">
        <f>IF(OR(F128="",I128=""),"",ROUND(F128*I128,2))</f>
      </c>
      <c r="K128" s="17"/>
    </row>
    <row r="129" spans="1:11" x14ac:dyDescent="0.25">
      <c r="A129" s="9"/>
      <c r="D129" s="10"/>
      <c r="E129" s="10"/>
      <c r="F129" s="10">
        <f>IF(AND(ISNUMBER(D129),ISNUMBER(E129),E129&gt;D129),E129-D129,"")</f>
      </c>
      <c r="I129" s="11">
        <f>IF(OR(A129="",F129=""),"",IF(OR(H129="Home to zone / back",H129="Personal"),0,IF(A129&gt;=DATE(2026,7,1),0.76,0.725)))</f>
      </c>
      <c r="J129" s="12">
        <f>IF(OR(F129="",I129=""),"",ROUND(F129*I129,2))</f>
      </c>
      <c r="K129" s="12"/>
    </row>
    <row r="130" spans="1:11" x14ac:dyDescent="0.25">
      <c r="A130" s="13"/>
      <c r="B130" s="14"/>
      <c r="C130" s="14"/>
      <c r="D130" s="15"/>
      <c r="E130" s="15"/>
      <c r="F130" s="15">
        <f>IF(AND(ISNUMBER(D130),ISNUMBER(E130),E130&gt;D130),E130-D130,"")</f>
      </c>
      <c r="G130" s="14"/>
      <c r="H130" s="14"/>
      <c r="I130" s="16">
        <f>IF(OR(A130="",F130=""),"",IF(OR(H130="Home to zone / back",H130="Personal"),0,IF(A130&gt;=DATE(2026,7,1),0.76,0.725)))</f>
      </c>
      <c r="J130" s="17">
        <f>IF(OR(F130="",I130=""),"",ROUND(F130*I130,2))</f>
      </c>
      <c r="K130" s="17"/>
    </row>
    <row r="131" spans="1:11" x14ac:dyDescent="0.25">
      <c r="A131" s="9"/>
      <c r="D131" s="10"/>
      <c r="E131" s="10"/>
      <c r="F131" s="10">
        <f>IF(AND(ISNUMBER(D131),ISNUMBER(E131),E131&gt;D131),E131-D131,"")</f>
      </c>
      <c r="I131" s="11">
        <f>IF(OR(A131="",F131=""),"",IF(OR(H131="Home to zone / back",H131="Personal"),0,IF(A131&gt;=DATE(2026,7,1),0.76,0.725)))</f>
      </c>
      <c r="J131" s="12">
        <f>IF(OR(F131="",I131=""),"",ROUND(F131*I131,2))</f>
      </c>
      <c r="K131" s="12"/>
    </row>
    <row r="132" spans="1:11" x14ac:dyDescent="0.25">
      <c r="A132" s="13"/>
      <c r="B132" s="14"/>
      <c r="C132" s="14"/>
      <c r="D132" s="15"/>
      <c r="E132" s="15"/>
      <c r="F132" s="15">
        <f>IF(AND(ISNUMBER(D132),ISNUMBER(E132),E132&gt;D132),E132-D132,"")</f>
      </c>
      <c r="G132" s="14"/>
      <c r="H132" s="14"/>
      <c r="I132" s="16">
        <f>IF(OR(A132="",F132=""),"",IF(OR(H132="Home to zone / back",H132="Personal"),0,IF(A132&gt;=DATE(2026,7,1),0.76,0.725)))</f>
      </c>
      <c r="J132" s="17">
        <f>IF(OR(F132="",I132=""),"",ROUND(F132*I132,2))</f>
      </c>
      <c r="K132" s="17"/>
    </row>
    <row r="133" spans="1:11" x14ac:dyDescent="0.25">
      <c r="A133" s="9"/>
      <c r="D133" s="10"/>
      <c r="E133" s="10"/>
      <c r="F133" s="10">
        <f>IF(AND(ISNUMBER(D133),ISNUMBER(E133),E133&gt;D133),E133-D133,"")</f>
      </c>
      <c r="I133" s="11">
        <f>IF(OR(A133="",F133=""),"",IF(OR(H133="Home to zone / back",H133="Personal"),0,IF(A133&gt;=DATE(2026,7,1),0.76,0.725)))</f>
      </c>
      <c r="J133" s="12">
        <f>IF(OR(F133="",I133=""),"",ROUND(F133*I133,2))</f>
      </c>
      <c r="K133" s="12"/>
    </row>
    <row r="134" spans="1:11" x14ac:dyDescent="0.25">
      <c r="A134" s="13"/>
      <c r="B134" s="14"/>
      <c r="C134" s="14"/>
      <c r="D134" s="15"/>
      <c r="E134" s="15"/>
      <c r="F134" s="15">
        <f>IF(AND(ISNUMBER(D134),ISNUMBER(E134),E134&gt;D134),E134-D134,"")</f>
      </c>
      <c r="G134" s="14"/>
      <c r="H134" s="14"/>
      <c r="I134" s="16">
        <f>IF(OR(A134="",F134=""),"",IF(OR(H134="Home to zone / back",H134="Personal"),0,IF(A134&gt;=DATE(2026,7,1),0.76,0.725)))</f>
      </c>
      <c r="J134" s="17">
        <f>IF(OR(F134="",I134=""),"",ROUND(F134*I134,2))</f>
      </c>
      <c r="K134" s="17"/>
    </row>
    <row r="135" spans="1:11" x14ac:dyDescent="0.25">
      <c r="A135" s="9"/>
      <c r="D135" s="10"/>
      <c r="E135" s="10"/>
      <c r="F135" s="10">
        <f>IF(AND(ISNUMBER(D135),ISNUMBER(E135),E135&gt;D135),E135-D135,"")</f>
      </c>
      <c r="I135" s="11">
        <f>IF(OR(A135="",F135=""),"",IF(OR(H135="Home to zone / back",H135="Personal"),0,IF(A135&gt;=DATE(2026,7,1),0.76,0.725)))</f>
      </c>
      <c r="J135" s="12">
        <f>IF(OR(F135="",I135=""),"",ROUND(F135*I135,2))</f>
      </c>
      <c r="K135" s="12"/>
    </row>
    <row r="136" spans="1:11" x14ac:dyDescent="0.25">
      <c r="A136" s="13"/>
      <c r="B136" s="14"/>
      <c r="C136" s="14"/>
      <c r="D136" s="15"/>
      <c r="E136" s="15"/>
      <c r="F136" s="15">
        <f>IF(AND(ISNUMBER(D136),ISNUMBER(E136),E136&gt;D136),E136-D136,"")</f>
      </c>
      <c r="G136" s="14"/>
      <c r="H136" s="14"/>
      <c r="I136" s="16">
        <f>IF(OR(A136="",F136=""),"",IF(OR(H136="Home to zone / back",H136="Personal"),0,IF(A136&gt;=DATE(2026,7,1),0.76,0.725)))</f>
      </c>
      <c r="J136" s="17">
        <f>IF(OR(F136="",I136=""),"",ROUND(F136*I136,2))</f>
      </c>
      <c r="K136" s="17"/>
    </row>
    <row r="137" spans="1:11" x14ac:dyDescent="0.25">
      <c r="A137" s="9"/>
      <c r="D137" s="10"/>
      <c r="E137" s="10"/>
      <c r="F137" s="10">
        <f>IF(AND(ISNUMBER(D137),ISNUMBER(E137),E137&gt;D137),E137-D137,"")</f>
      </c>
      <c r="I137" s="11">
        <f>IF(OR(A137="",F137=""),"",IF(OR(H137="Home to zone / back",H137="Personal"),0,IF(A137&gt;=DATE(2026,7,1),0.76,0.725)))</f>
      </c>
      <c r="J137" s="12">
        <f>IF(OR(F137="",I137=""),"",ROUND(F137*I137,2))</f>
      </c>
      <c r="K137" s="12"/>
    </row>
    <row r="138" spans="1:11" x14ac:dyDescent="0.25">
      <c r="A138" s="13"/>
      <c r="B138" s="14"/>
      <c r="C138" s="14"/>
      <c r="D138" s="15"/>
      <c r="E138" s="15"/>
      <c r="F138" s="15">
        <f>IF(AND(ISNUMBER(D138),ISNUMBER(E138),E138&gt;D138),E138-D138,"")</f>
      </c>
      <c r="G138" s="14"/>
      <c r="H138" s="14"/>
      <c r="I138" s="16">
        <f>IF(OR(A138="",F138=""),"",IF(OR(H138="Home to zone / back",H138="Personal"),0,IF(A138&gt;=DATE(2026,7,1),0.76,0.725)))</f>
      </c>
      <c r="J138" s="17">
        <f>IF(OR(F138="",I138=""),"",ROUND(F138*I138,2))</f>
      </c>
      <c r="K138" s="17"/>
    </row>
    <row r="139" spans="1:11" x14ac:dyDescent="0.25">
      <c r="A139" s="9"/>
      <c r="D139" s="10"/>
      <c r="E139" s="10"/>
      <c r="F139" s="10">
        <f>IF(AND(ISNUMBER(D139),ISNUMBER(E139),E139&gt;D139),E139-D139,"")</f>
      </c>
      <c r="I139" s="11">
        <f>IF(OR(A139="",F139=""),"",IF(OR(H139="Home to zone / back",H139="Personal"),0,IF(A139&gt;=DATE(2026,7,1),0.76,0.725)))</f>
      </c>
      <c r="J139" s="12">
        <f>IF(OR(F139="",I139=""),"",ROUND(F139*I139,2))</f>
      </c>
      <c r="K139" s="12"/>
    </row>
    <row r="140" spans="1:11" x14ac:dyDescent="0.25">
      <c r="A140" s="13"/>
      <c r="B140" s="14"/>
      <c r="C140" s="14"/>
      <c r="D140" s="15"/>
      <c r="E140" s="15"/>
      <c r="F140" s="15">
        <f>IF(AND(ISNUMBER(D140),ISNUMBER(E140),E140&gt;D140),E140-D140,"")</f>
      </c>
      <c r="G140" s="14"/>
      <c r="H140" s="14"/>
      <c r="I140" s="16">
        <f>IF(OR(A140="",F140=""),"",IF(OR(H140="Home to zone / back",H140="Personal"),0,IF(A140&gt;=DATE(2026,7,1),0.76,0.725)))</f>
      </c>
      <c r="J140" s="17">
        <f>IF(OR(F140="",I140=""),"",ROUND(F140*I140,2))</f>
      </c>
      <c r="K140" s="17"/>
    </row>
    <row r="141" spans="1:11" x14ac:dyDescent="0.25">
      <c r="A141" s="9"/>
      <c r="D141" s="10"/>
      <c r="E141" s="10"/>
      <c r="F141" s="10">
        <f>IF(AND(ISNUMBER(D141),ISNUMBER(E141),E141&gt;D141),E141-D141,"")</f>
      </c>
      <c r="I141" s="11">
        <f>IF(OR(A141="",F141=""),"",IF(OR(H141="Home to zone / back",H141="Personal"),0,IF(A141&gt;=DATE(2026,7,1),0.76,0.725)))</f>
      </c>
      <c r="J141" s="12">
        <f>IF(OR(F141="",I141=""),"",ROUND(F141*I141,2))</f>
      </c>
      <c r="K141" s="12"/>
    </row>
    <row r="142" spans="1:11" x14ac:dyDescent="0.25">
      <c r="A142" s="13"/>
      <c r="B142" s="14"/>
      <c r="C142" s="14"/>
      <c r="D142" s="15"/>
      <c r="E142" s="15"/>
      <c r="F142" s="15">
        <f>IF(AND(ISNUMBER(D142),ISNUMBER(E142),E142&gt;D142),E142-D142,"")</f>
      </c>
      <c r="G142" s="14"/>
      <c r="H142" s="14"/>
      <c r="I142" s="16">
        <f>IF(OR(A142="",F142=""),"",IF(OR(H142="Home to zone / back",H142="Personal"),0,IF(A142&gt;=DATE(2026,7,1),0.76,0.725)))</f>
      </c>
      <c r="J142" s="17">
        <f>IF(OR(F142="",I142=""),"",ROUND(F142*I142,2))</f>
      </c>
      <c r="K142" s="17"/>
    </row>
    <row r="143" spans="1:11" x14ac:dyDescent="0.25">
      <c r="A143" s="9"/>
      <c r="D143" s="10"/>
      <c r="E143" s="10"/>
      <c r="F143" s="10">
        <f>IF(AND(ISNUMBER(D143),ISNUMBER(E143),E143&gt;D143),E143-D143,"")</f>
      </c>
      <c r="I143" s="11">
        <f>IF(OR(A143="",F143=""),"",IF(OR(H143="Home to zone / back",H143="Personal"),0,IF(A143&gt;=DATE(2026,7,1),0.76,0.725)))</f>
      </c>
      <c r="J143" s="12">
        <f>IF(OR(F143="",I143=""),"",ROUND(F143*I143,2))</f>
      </c>
      <c r="K143" s="12"/>
    </row>
    <row r="144" spans="1:11" x14ac:dyDescent="0.25">
      <c r="A144" s="13"/>
      <c r="B144" s="14"/>
      <c r="C144" s="14"/>
      <c r="D144" s="15"/>
      <c r="E144" s="15"/>
      <c r="F144" s="15">
        <f>IF(AND(ISNUMBER(D144),ISNUMBER(E144),E144&gt;D144),E144-D144,"")</f>
      </c>
      <c r="G144" s="14"/>
      <c r="H144" s="14"/>
      <c r="I144" s="16">
        <f>IF(OR(A144="",F144=""),"",IF(OR(H144="Home to zone / back",H144="Personal"),0,IF(A144&gt;=DATE(2026,7,1),0.76,0.725)))</f>
      </c>
      <c r="J144" s="17">
        <f>IF(OR(F144="",I144=""),"",ROUND(F144*I144,2))</f>
      </c>
      <c r="K144" s="17"/>
    </row>
    <row r="145" spans="1:11" x14ac:dyDescent="0.25">
      <c r="A145" s="9"/>
      <c r="D145" s="10"/>
      <c r="E145" s="10"/>
      <c r="F145" s="10">
        <f>IF(AND(ISNUMBER(D145),ISNUMBER(E145),E145&gt;D145),E145-D145,"")</f>
      </c>
      <c r="I145" s="11">
        <f>IF(OR(A145="",F145=""),"",IF(OR(H145="Home to zone / back",H145="Personal"),0,IF(A145&gt;=DATE(2026,7,1),0.76,0.725)))</f>
      </c>
      <c r="J145" s="12">
        <f>IF(OR(F145="",I145=""),"",ROUND(F145*I145,2))</f>
      </c>
      <c r="K145" s="12"/>
    </row>
    <row r="146" spans="1:11" x14ac:dyDescent="0.25">
      <c r="A146" s="13"/>
      <c r="B146" s="14"/>
      <c r="C146" s="14"/>
      <c r="D146" s="15"/>
      <c r="E146" s="15"/>
      <c r="F146" s="15">
        <f>IF(AND(ISNUMBER(D146),ISNUMBER(E146),E146&gt;D146),E146-D146,"")</f>
      </c>
      <c r="G146" s="14"/>
      <c r="H146" s="14"/>
      <c r="I146" s="16">
        <f>IF(OR(A146="",F146=""),"",IF(OR(H146="Home to zone / back",H146="Personal"),0,IF(A146&gt;=DATE(2026,7,1),0.76,0.725)))</f>
      </c>
      <c r="J146" s="17">
        <f>IF(OR(F146="",I146=""),"",ROUND(F146*I146,2))</f>
      </c>
      <c r="K146" s="17"/>
    </row>
    <row r="147" spans="1:11" x14ac:dyDescent="0.25">
      <c r="A147" s="9"/>
      <c r="D147" s="10"/>
      <c r="E147" s="10"/>
      <c r="F147" s="10">
        <f>IF(AND(ISNUMBER(D147),ISNUMBER(E147),E147&gt;D147),E147-D147,"")</f>
      </c>
      <c r="I147" s="11">
        <f>IF(OR(A147="",F147=""),"",IF(OR(H147="Home to zone / back",H147="Personal"),0,IF(A147&gt;=DATE(2026,7,1),0.76,0.725)))</f>
      </c>
      <c r="J147" s="12">
        <f>IF(OR(F147="",I147=""),"",ROUND(F147*I147,2))</f>
      </c>
      <c r="K147" s="12"/>
    </row>
    <row r="148" spans="1:11" x14ac:dyDescent="0.25">
      <c r="A148" s="13"/>
      <c r="B148" s="14"/>
      <c r="C148" s="14"/>
      <c r="D148" s="15"/>
      <c r="E148" s="15"/>
      <c r="F148" s="15">
        <f>IF(AND(ISNUMBER(D148),ISNUMBER(E148),E148&gt;D148),E148-D148,"")</f>
      </c>
      <c r="G148" s="14"/>
      <c r="H148" s="14"/>
      <c r="I148" s="16">
        <f>IF(OR(A148="",F148=""),"",IF(OR(H148="Home to zone / back",H148="Personal"),0,IF(A148&gt;=DATE(2026,7,1),0.76,0.725)))</f>
      </c>
      <c r="J148" s="17">
        <f>IF(OR(F148="",I148=""),"",ROUND(F148*I148,2))</f>
      </c>
      <c r="K148" s="17"/>
    </row>
    <row r="149" spans="1:11" x14ac:dyDescent="0.25">
      <c r="A149" s="9"/>
      <c r="D149" s="10"/>
      <c r="E149" s="10"/>
      <c r="F149" s="10">
        <f>IF(AND(ISNUMBER(D149),ISNUMBER(E149),E149&gt;D149),E149-D149,"")</f>
      </c>
      <c r="I149" s="11">
        <f>IF(OR(A149="",F149=""),"",IF(OR(H149="Home to zone / back",H149="Personal"),0,IF(A149&gt;=DATE(2026,7,1),0.76,0.725)))</f>
      </c>
      <c r="J149" s="12">
        <f>IF(OR(F149="",I149=""),"",ROUND(F149*I149,2))</f>
      </c>
      <c r="K149" s="12"/>
    </row>
    <row r="150" spans="1:11" x14ac:dyDescent="0.25">
      <c r="A150" s="13"/>
      <c r="B150" s="14"/>
      <c r="C150" s="14"/>
      <c r="D150" s="15"/>
      <c r="E150" s="15"/>
      <c r="F150" s="15">
        <f>IF(AND(ISNUMBER(D150),ISNUMBER(E150),E150&gt;D150),E150-D150,"")</f>
      </c>
      <c r="G150" s="14"/>
      <c r="H150" s="14"/>
      <c r="I150" s="16">
        <f>IF(OR(A150="",F150=""),"",IF(OR(H150="Home to zone / back",H150="Personal"),0,IF(A150&gt;=DATE(2026,7,1),0.76,0.725)))</f>
      </c>
      <c r="J150" s="17">
        <f>IF(OR(F150="",I150=""),"",ROUND(F150*I150,2))</f>
      </c>
      <c r="K150" s="17"/>
    </row>
    <row r="151" spans="1:11" x14ac:dyDescent="0.25">
      <c r="A151" s="9"/>
      <c r="D151" s="10"/>
      <c r="E151" s="10"/>
      <c r="F151" s="10">
        <f>IF(AND(ISNUMBER(D151),ISNUMBER(E151),E151&gt;D151),E151-D151,"")</f>
      </c>
      <c r="I151" s="11">
        <f>IF(OR(A151="",F151=""),"",IF(OR(H151="Home to zone / back",H151="Personal"),0,IF(A151&gt;=DATE(2026,7,1),0.76,0.725)))</f>
      </c>
      <c r="J151" s="12">
        <f>IF(OR(F151="",I151=""),"",ROUND(F151*I151,2))</f>
      </c>
      <c r="K151" s="12"/>
    </row>
    <row r="152" spans="1:11" x14ac:dyDescent="0.25">
      <c r="A152" s="13"/>
      <c r="B152" s="14"/>
      <c r="C152" s="14"/>
      <c r="D152" s="15"/>
      <c r="E152" s="15"/>
      <c r="F152" s="15">
        <f>IF(AND(ISNUMBER(D152),ISNUMBER(E152),E152&gt;D152),E152-D152,"")</f>
      </c>
      <c r="G152" s="14"/>
      <c r="H152" s="14"/>
      <c r="I152" s="16">
        <f>IF(OR(A152="",F152=""),"",IF(OR(H152="Home to zone / back",H152="Personal"),0,IF(A152&gt;=DATE(2026,7,1),0.76,0.725)))</f>
      </c>
      <c r="J152" s="17">
        <f>IF(OR(F152="",I152=""),"",ROUND(F152*I152,2))</f>
      </c>
      <c r="K152" s="17"/>
    </row>
    <row r="153" spans="1:11" x14ac:dyDescent="0.25">
      <c r="A153" s="9"/>
      <c r="D153" s="10"/>
      <c r="E153" s="10"/>
      <c r="F153" s="10">
        <f>IF(AND(ISNUMBER(D153),ISNUMBER(E153),E153&gt;D153),E153-D153,"")</f>
      </c>
      <c r="I153" s="11">
        <f>IF(OR(A153="",F153=""),"",IF(OR(H153="Home to zone / back",H153="Personal"),0,IF(A153&gt;=DATE(2026,7,1),0.76,0.725)))</f>
      </c>
      <c r="J153" s="12">
        <f>IF(OR(F153="",I153=""),"",ROUND(F153*I153,2))</f>
      </c>
      <c r="K153" s="12"/>
    </row>
    <row r="154" spans="1:11" x14ac:dyDescent="0.25">
      <c r="A154" s="13"/>
      <c r="B154" s="14"/>
      <c r="C154" s="14"/>
      <c r="D154" s="15"/>
      <c r="E154" s="15"/>
      <c r="F154" s="15">
        <f>IF(AND(ISNUMBER(D154),ISNUMBER(E154),E154&gt;D154),E154-D154,"")</f>
      </c>
      <c r="G154" s="14"/>
      <c r="H154" s="14"/>
      <c r="I154" s="16">
        <f>IF(OR(A154="",F154=""),"",IF(OR(H154="Home to zone / back",H154="Personal"),0,IF(A154&gt;=DATE(2026,7,1),0.76,0.725)))</f>
      </c>
      <c r="J154" s="17">
        <f>IF(OR(F154="",I154=""),"",ROUND(F154*I154,2))</f>
      </c>
      <c r="K154" s="17"/>
    </row>
    <row r="155" spans="1:11" x14ac:dyDescent="0.25">
      <c r="A155" s="9"/>
      <c r="D155" s="10"/>
      <c r="E155" s="10"/>
      <c r="F155" s="10">
        <f>IF(AND(ISNUMBER(D155),ISNUMBER(E155),E155&gt;D155),E155-D155,"")</f>
      </c>
      <c r="I155" s="11">
        <f>IF(OR(A155="",F155=""),"",IF(OR(H155="Home to zone / back",H155="Personal"),0,IF(A155&gt;=DATE(2026,7,1),0.76,0.725)))</f>
      </c>
      <c r="J155" s="12">
        <f>IF(OR(F155="",I155=""),"",ROUND(F155*I155,2))</f>
      </c>
      <c r="K155" s="12"/>
    </row>
    <row r="156" spans="1:11" x14ac:dyDescent="0.25">
      <c r="A156" s="13"/>
      <c r="B156" s="14"/>
      <c r="C156" s="14"/>
      <c r="D156" s="15"/>
      <c r="E156" s="15"/>
      <c r="F156" s="15">
        <f>IF(AND(ISNUMBER(D156),ISNUMBER(E156),E156&gt;D156),E156-D156,"")</f>
      </c>
      <c r="G156" s="14"/>
      <c r="H156" s="14"/>
      <c r="I156" s="16">
        <f>IF(OR(A156="",F156=""),"",IF(OR(H156="Home to zone / back",H156="Personal"),0,IF(A156&gt;=DATE(2026,7,1),0.76,0.725)))</f>
      </c>
      <c r="J156" s="17">
        <f>IF(OR(F156="",I156=""),"",ROUND(F156*I156,2))</f>
      </c>
      <c r="K156" s="17"/>
    </row>
    <row r="157" spans="1:11" x14ac:dyDescent="0.25">
      <c r="A157" s="9"/>
      <c r="D157" s="10"/>
      <c r="E157" s="10"/>
      <c r="F157" s="10">
        <f>IF(AND(ISNUMBER(D157),ISNUMBER(E157),E157&gt;D157),E157-D157,"")</f>
      </c>
      <c r="I157" s="11">
        <f>IF(OR(A157="",F157=""),"",IF(OR(H157="Home to zone / back",H157="Personal"),0,IF(A157&gt;=DATE(2026,7,1),0.76,0.725)))</f>
      </c>
      <c r="J157" s="12">
        <f>IF(OR(F157="",I157=""),"",ROUND(F157*I157,2))</f>
      </c>
      <c r="K157" s="12"/>
    </row>
    <row r="158" spans="1:11" x14ac:dyDescent="0.25">
      <c r="A158" s="13"/>
      <c r="B158" s="14"/>
      <c r="C158" s="14"/>
      <c r="D158" s="15"/>
      <c r="E158" s="15"/>
      <c r="F158" s="15">
        <f>IF(AND(ISNUMBER(D158),ISNUMBER(E158),E158&gt;D158),E158-D158,"")</f>
      </c>
      <c r="G158" s="14"/>
      <c r="H158" s="14"/>
      <c r="I158" s="16">
        <f>IF(OR(A158="",F158=""),"",IF(OR(H158="Home to zone / back",H158="Personal"),0,IF(A158&gt;=DATE(2026,7,1),0.76,0.725)))</f>
      </c>
      <c r="J158" s="17">
        <f>IF(OR(F158="",I158=""),"",ROUND(F158*I158,2))</f>
      </c>
      <c r="K158" s="17"/>
    </row>
    <row r="159" spans="1:11" x14ac:dyDescent="0.25">
      <c r="A159" s="9"/>
      <c r="D159" s="10"/>
      <c r="E159" s="10"/>
      <c r="F159" s="10">
        <f>IF(AND(ISNUMBER(D159),ISNUMBER(E159),E159&gt;D159),E159-D159,"")</f>
      </c>
      <c r="I159" s="11">
        <f>IF(OR(A159="",F159=""),"",IF(OR(H159="Home to zone / back",H159="Personal"),0,IF(A159&gt;=DATE(2026,7,1),0.76,0.725)))</f>
      </c>
      <c r="J159" s="12">
        <f>IF(OR(F159="",I159=""),"",ROUND(F159*I159,2))</f>
      </c>
      <c r="K159" s="12"/>
    </row>
    <row r="160" spans="1:11" x14ac:dyDescent="0.25">
      <c r="A160" s="13"/>
      <c r="B160" s="14"/>
      <c r="C160" s="14"/>
      <c r="D160" s="15"/>
      <c r="E160" s="15"/>
      <c r="F160" s="15">
        <f>IF(AND(ISNUMBER(D160),ISNUMBER(E160),E160&gt;D160),E160-D160,"")</f>
      </c>
      <c r="G160" s="14"/>
      <c r="H160" s="14"/>
      <c r="I160" s="16">
        <f>IF(OR(A160="",F160=""),"",IF(OR(H160="Home to zone / back",H160="Personal"),0,IF(A160&gt;=DATE(2026,7,1),0.76,0.725)))</f>
      </c>
      <c r="J160" s="17">
        <f>IF(OR(F160="",I160=""),"",ROUND(F160*I160,2))</f>
      </c>
      <c r="K160" s="17"/>
    </row>
    <row r="161" spans="1:11" x14ac:dyDescent="0.25">
      <c r="A161" s="9"/>
      <c r="D161" s="10"/>
      <c r="E161" s="10"/>
      <c r="F161" s="10">
        <f>IF(AND(ISNUMBER(D161),ISNUMBER(E161),E161&gt;D161),E161-D161,"")</f>
      </c>
      <c r="I161" s="11">
        <f>IF(OR(A161="",F161=""),"",IF(OR(H161="Home to zone / back",H161="Personal"),0,IF(A161&gt;=DATE(2026,7,1),0.76,0.725)))</f>
      </c>
      <c r="J161" s="12">
        <f>IF(OR(F161="",I161=""),"",ROUND(F161*I161,2))</f>
      </c>
      <c r="K161" s="12"/>
    </row>
    <row r="162" spans="1:11" x14ac:dyDescent="0.25">
      <c r="A162" s="13"/>
      <c r="B162" s="14"/>
      <c r="C162" s="14"/>
      <c r="D162" s="15"/>
      <c r="E162" s="15"/>
      <c r="F162" s="15">
        <f>IF(AND(ISNUMBER(D162),ISNUMBER(E162),E162&gt;D162),E162-D162,"")</f>
      </c>
      <c r="G162" s="14"/>
      <c r="H162" s="14"/>
      <c r="I162" s="16">
        <f>IF(OR(A162="",F162=""),"",IF(OR(H162="Home to zone / back",H162="Personal"),0,IF(A162&gt;=DATE(2026,7,1),0.76,0.725)))</f>
      </c>
      <c r="J162" s="17">
        <f>IF(OR(F162="",I162=""),"",ROUND(F162*I162,2))</f>
      </c>
      <c r="K162" s="17"/>
    </row>
    <row r="163" spans="1:11" x14ac:dyDescent="0.25">
      <c r="A163" s="9"/>
      <c r="D163" s="10"/>
      <c r="E163" s="10"/>
      <c r="F163" s="10">
        <f>IF(AND(ISNUMBER(D163),ISNUMBER(E163),E163&gt;D163),E163-D163,"")</f>
      </c>
      <c r="I163" s="11">
        <f>IF(OR(A163="",F163=""),"",IF(OR(H163="Home to zone / back",H163="Personal"),0,IF(A163&gt;=DATE(2026,7,1),0.76,0.725)))</f>
      </c>
      <c r="J163" s="12">
        <f>IF(OR(F163="",I163=""),"",ROUND(F163*I163,2))</f>
      </c>
      <c r="K163" s="12"/>
    </row>
    <row r="164" spans="1:11" x14ac:dyDescent="0.25">
      <c r="A164" s="13"/>
      <c r="B164" s="14"/>
      <c r="C164" s="14"/>
      <c r="D164" s="15"/>
      <c r="E164" s="15"/>
      <c r="F164" s="15">
        <f>IF(AND(ISNUMBER(D164),ISNUMBER(E164),E164&gt;D164),E164-D164,"")</f>
      </c>
      <c r="G164" s="14"/>
      <c r="H164" s="14"/>
      <c r="I164" s="16">
        <f>IF(OR(A164="",F164=""),"",IF(OR(H164="Home to zone / back",H164="Personal"),0,IF(A164&gt;=DATE(2026,7,1),0.76,0.725)))</f>
      </c>
      <c r="J164" s="17">
        <f>IF(OR(F164="",I164=""),"",ROUND(F164*I164,2))</f>
      </c>
      <c r="K164" s="17"/>
    </row>
    <row r="165" spans="1:11" x14ac:dyDescent="0.25">
      <c r="A165" s="9"/>
      <c r="D165" s="10"/>
      <c r="E165" s="10"/>
      <c r="F165" s="10">
        <f>IF(AND(ISNUMBER(D165),ISNUMBER(E165),E165&gt;D165),E165-D165,"")</f>
      </c>
      <c r="I165" s="11">
        <f>IF(OR(A165="",F165=""),"",IF(OR(H165="Home to zone / back",H165="Personal"),0,IF(A165&gt;=DATE(2026,7,1),0.76,0.725)))</f>
      </c>
      <c r="J165" s="12">
        <f>IF(OR(F165="",I165=""),"",ROUND(F165*I165,2))</f>
      </c>
      <c r="K165" s="12"/>
    </row>
    <row r="166" spans="1:11" x14ac:dyDescent="0.25">
      <c r="A166" s="13"/>
      <c r="B166" s="14"/>
      <c r="C166" s="14"/>
      <c r="D166" s="15"/>
      <c r="E166" s="15"/>
      <c r="F166" s="15">
        <f>IF(AND(ISNUMBER(D166),ISNUMBER(E166),E166&gt;D166),E166-D166,"")</f>
      </c>
      <c r="G166" s="14"/>
      <c r="H166" s="14"/>
      <c r="I166" s="16">
        <f>IF(OR(A166="",F166=""),"",IF(OR(H166="Home to zone / back",H166="Personal"),0,IF(A166&gt;=DATE(2026,7,1),0.76,0.725)))</f>
      </c>
      <c r="J166" s="17">
        <f>IF(OR(F166="",I166=""),"",ROUND(F166*I166,2))</f>
      </c>
      <c r="K166" s="17"/>
    </row>
    <row r="167" spans="1:11" x14ac:dyDescent="0.25">
      <c r="A167" s="9"/>
      <c r="D167" s="10"/>
      <c r="E167" s="10"/>
      <c r="F167" s="10">
        <f>IF(AND(ISNUMBER(D167),ISNUMBER(E167),E167&gt;D167),E167-D167,"")</f>
      </c>
      <c r="I167" s="11">
        <f>IF(OR(A167="",F167=""),"",IF(OR(H167="Home to zone / back",H167="Personal"),0,IF(A167&gt;=DATE(2026,7,1),0.76,0.725)))</f>
      </c>
      <c r="J167" s="12">
        <f>IF(OR(F167="",I167=""),"",ROUND(F167*I167,2))</f>
      </c>
      <c r="K167" s="12"/>
    </row>
    <row r="168" spans="1:11" x14ac:dyDescent="0.25">
      <c r="A168" s="13"/>
      <c r="B168" s="14"/>
      <c r="C168" s="14"/>
      <c r="D168" s="15"/>
      <c r="E168" s="15"/>
      <c r="F168" s="15">
        <f>IF(AND(ISNUMBER(D168),ISNUMBER(E168),E168&gt;D168),E168-D168,"")</f>
      </c>
      <c r="G168" s="14"/>
      <c r="H168" s="14"/>
      <c r="I168" s="16">
        <f>IF(OR(A168="",F168=""),"",IF(OR(H168="Home to zone / back",H168="Personal"),0,IF(A168&gt;=DATE(2026,7,1),0.76,0.725)))</f>
      </c>
      <c r="J168" s="17">
        <f>IF(OR(F168="",I168=""),"",ROUND(F168*I168,2))</f>
      </c>
      <c r="K168" s="17"/>
    </row>
    <row r="169" spans="1:11" x14ac:dyDescent="0.25">
      <c r="A169" s="9"/>
      <c r="D169" s="10"/>
      <c r="E169" s="10"/>
      <c r="F169" s="10">
        <f>IF(AND(ISNUMBER(D169),ISNUMBER(E169),E169&gt;D169),E169-D169,"")</f>
      </c>
      <c r="I169" s="11">
        <f>IF(OR(A169="",F169=""),"",IF(OR(H169="Home to zone / back",H169="Personal"),0,IF(A169&gt;=DATE(2026,7,1),0.76,0.725)))</f>
      </c>
      <c r="J169" s="12">
        <f>IF(OR(F169="",I169=""),"",ROUND(F169*I169,2))</f>
      </c>
      <c r="K169" s="12"/>
    </row>
    <row r="170" spans="1:11" x14ac:dyDescent="0.25">
      <c r="A170" s="13"/>
      <c r="B170" s="14"/>
      <c r="C170" s="14"/>
      <c r="D170" s="15"/>
      <c r="E170" s="15"/>
      <c r="F170" s="15">
        <f>IF(AND(ISNUMBER(D170),ISNUMBER(E170),E170&gt;D170),E170-D170,"")</f>
      </c>
      <c r="G170" s="14"/>
      <c r="H170" s="14"/>
      <c r="I170" s="16">
        <f>IF(OR(A170="",F170=""),"",IF(OR(H170="Home to zone / back",H170="Personal"),0,IF(A170&gt;=DATE(2026,7,1),0.76,0.725)))</f>
      </c>
      <c r="J170" s="17">
        <f>IF(OR(F170="",I170=""),"",ROUND(F170*I170,2))</f>
      </c>
      <c r="K170" s="17"/>
    </row>
    <row r="171" spans="1:11" x14ac:dyDescent="0.25">
      <c r="A171" s="9"/>
      <c r="D171" s="10"/>
      <c r="E171" s="10"/>
      <c r="F171" s="10">
        <f>IF(AND(ISNUMBER(D171),ISNUMBER(E171),E171&gt;D171),E171-D171,"")</f>
      </c>
      <c r="I171" s="11">
        <f>IF(OR(A171="",F171=""),"",IF(OR(H171="Home to zone / back",H171="Personal"),0,IF(A171&gt;=DATE(2026,7,1),0.76,0.725)))</f>
      </c>
      <c r="J171" s="12">
        <f>IF(OR(F171="",I171=""),"",ROUND(F171*I171,2))</f>
      </c>
      <c r="K171" s="12"/>
    </row>
    <row r="172" spans="1:11" x14ac:dyDescent="0.25">
      <c r="A172" s="13"/>
      <c r="B172" s="14"/>
      <c r="C172" s="14"/>
      <c r="D172" s="15"/>
      <c r="E172" s="15"/>
      <c r="F172" s="15">
        <f>IF(AND(ISNUMBER(D172),ISNUMBER(E172),E172&gt;D172),E172-D172,"")</f>
      </c>
      <c r="G172" s="14"/>
      <c r="H172" s="14"/>
      <c r="I172" s="16">
        <f>IF(OR(A172="",F172=""),"",IF(OR(H172="Home to zone / back",H172="Personal"),0,IF(A172&gt;=DATE(2026,7,1),0.76,0.725)))</f>
      </c>
      <c r="J172" s="17">
        <f>IF(OR(F172="",I172=""),"",ROUND(F172*I172,2))</f>
      </c>
      <c r="K172" s="17"/>
    </row>
    <row r="173" spans="1:11" x14ac:dyDescent="0.25">
      <c r="A173" s="9"/>
      <c r="D173" s="10"/>
      <c r="E173" s="10"/>
      <c r="F173" s="10">
        <f>IF(AND(ISNUMBER(D173),ISNUMBER(E173),E173&gt;D173),E173-D173,"")</f>
      </c>
      <c r="I173" s="11">
        <f>IF(OR(A173="",F173=""),"",IF(OR(H173="Home to zone / back",H173="Personal"),0,IF(A173&gt;=DATE(2026,7,1),0.76,0.725)))</f>
      </c>
      <c r="J173" s="12">
        <f>IF(OR(F173="",I173=""),"",ROUND(F173*I173,2))</f>
      </c>
      <c r="K173" s="12"/>
    </row>
    <row r="174" spans="1:11" x14ac:dyDescent="0.25">
      <c r="A174" s="13"/>
      <c r="B174" s="14"/>
      <c r="C174" s="14"/>
      <c r="D174" s="15"/>
      <c r="E174" s="15"/>
      <c r="F174" s="15">
        <f>IF(AND(ISNUMBER(D174),ISNUMBER(E174),E174&gt;D174),E174-D174,"")</f>
      </c>
      <c r="G174" s="14"/>
      <c r="H174" s="14"/>
      <c r="I174" s="16">
        <f>IF(OR(A174="",F174=""),"",IF(OR(H174="Home to zone / back",H174="Personal"),0,IF(A174&gt;=DATE(2026,7,1),0.76,0.725)))</f>
      </c>
      <c r="J174" s="17">
        <f>IF(OR(F174="",I174=""),"",ROUND(F174*I174,2))</f>
      </c>
      <c r="K174" s="17"/>
    </row>
    <row r="175" spans="1:11" x14ac:dyDescent="0.25">
      <c r="A175" s="9"/>
      <c r="D175" s="10"/>
      <c r="E175" s="10"/>
      <c r="F175" s="10">
        <f>IF(AND(ISNUMBER(D175),ISNUMBER(E175),E175&gt;D175),E175-D175,"")</f>
      </c>
      <c r="I175" s="11">
        <f>IF(OR(A175="",F175=""),"",IF(OR(H175="Home to zone / back",H175="Personal"),0,IF(A175&gt;=DATE(2026,7,1),0.76,0.725)))</f>
      </c>
      <c r="J175" s="12">
        <f>IF(OR(F175="",I175=""),"",ROUND(F175*I175,2))</f>
      </c>
      <c r="K175" s="12"/>
    </row>
    <row r="176" spans="1:11" x14ac:dyDescent="0.25">
      <c r="A176" s="13"/>
      <c r="B176" s="14"/>
      <c r="C176" s="14"/>
      <c r="D176" s="15"/>
      <c r="E176" s="15"/>
      <c r="F176" s="15">
        <f>IF(AND(ISNUMBER(D176),ISNUMBER(E176),E176&gt;D176),E176-D176,"")</f>
      </c>
      <c r="G176" s="14"/>
      <c r="H176" s="14"/>
      <c r="I176" s="16">
        <f>IF(OR(A176="",F176=""),"",IF(OR(H176="Home to zone / back",H176="Personal"),0,IF(A176&gt;=DATE(2026,7,1),0.76,0.725)))</f>
      </c>
      <c r="J176" s="17">
        <f>IF(OR(F176="",I176=""),"",ROUND(F176*I176,2))</f>
      </c>
      <c r="K176" s="17"/>
    </row>
    <row r="177" spans="1:11" x14ac:dyDescent="0.25">
      <c r="A177" s="9"/>
      <c r="D177" s="10"/>
      <c r="E177" s="10"/>
      <c r="F177" s="10">
        <f>IF(AND(ISNUMBER(D177),ISNUMBER(E177),E177&gt;D177),E177-D177,"")</f>
      </c>
      <c r="I177" s="11">
        <f>IF(OR(A177="",F177=""),"",IF(OR(H177="Home to zone / back",H177="Personal"),0,IF(A177&gt;=DATE(2026,7,1),0.76,0.725)))</f>
      </c>
      <c r="J177" s="12">
        <f>IF(OR(F177="",I177=""),"",ROUND(F177*I177,2))</f>
      </c>
      <c r="K177" s="12"/>
    </row>
    <row r="178" spans="1:11" x14ac:dyDescent="0.25">
      <c r="A178" s="13"/>
      <c r="B178" s="14"/>
      <c r="C178" s="14"/>
      <c r="D178" s="15"/>
      <c r="E178" s="15"/>
      <c r="F178" s="15">
        <f>IF(AND(ISNUMBER(D178),ISNUMBER(E178),E178&gt;D178),E178-D178,"")</f>
      </c>
      <c r="G178" s="14"/>
      <c r="H178" s="14"/>
      <c r="I178" s="16">
        <f>IF(OR(A178="",F178=""),"",IF(OR(H178="Home to zone / back",H178="Personal"),0,IF(A178&gt;=DATE(2026,7,1),0.76,0.725)))</f>
      </c>
      <c r="J178" s="17">
        <f>IF(OR(F178="",I178=""),"",ROUND(F178*I178,2))</f>
      </c>
      <c r="K178" s="17"/>
    </row>
    <row r="179" spans="1:11" x14ac:dyDescent="0.25">
      <c r="A179" s="9"/>
      <c r="D179" s="10"/>
      <c r="E179" s="10"/>
      <c r="F179" s="10">
        <f>IF(AND(ISNUMBER(D179),ISNUMBER(E179),E179&gt;D179),E179-D179,"")</f>
      </c>
      <c r="I179" s="11">
        <f>IF(OR(A179="",F179=""),"",IF(OR(H179="Home to zone / back",H179="Personal"),0,IF(A179&gt;=DATE(2026,7,1),0.76,0.725)))</f>
      </c>
      <c r="J179" s="12">
        <f>IF(OR(F179="",I179=""),"",ROUND(F179*I179,2))</f>
      </c>
      <c r="K179" s="12"/>
    </row>
    <row r="180" spans="1:11" x14ac:dyDescent="0.25">
      <c r="A180" s="13"/>
      <c r="B180" s="14"/>
      <c r="C180" s="14"/>
      <c r="D180" s="15"/>
      <c r="E180" s="15"/>
      <c r="F180" s="15">
        <f>IF(AND(ISNUMBER(D180),ISNUMBER(E180),E180&gt;D180),E180-D180,"")</f>
      </c>
      <c r="G180" s="14"/>
      <c r="H180" s="14"/>
      <c r="I180" s="16">
        <f>IF(OR(A180="",F180=""),"",IF(OR(H180="Home to zone / back",H180="Personal"),0,IF(A180&gt;=DATE(2026,7,1),0.76,0.725)))</f>
      </c>
      <c r="J180" s="17">
        <f>IF(OR(F180="",I180=""),"",ROUND(F180*I180,2))</f>
      </c>
      <c r="K180" s="17"/>
    </row>
    <row r="181" spans="1:11" x14ac:dyDescent="0.25">
      <c r="A181" s="9"/>
      <c r="D181" s="10"/>
      <c r="E181" s="10"/>
      <c r="F181" s="10">
        <f>IF(AND(ISNUMBER(D181),ISNUMBER(E181),E181&gt;D181),E181-D181,"")</f>
      </c>
      <c r="I181" s="11">
        <f>IF(OR(A181="",F181=""),"",IF(OR(H181="Home to zone / back",H181="Personal"),0,IF(A181&gt;=DATE(2026,7,1),0.76,0.725)))</f>
      </c>
      <c r="J181" s="12">
        <f>IF(OR(F181="",I181=""),"",ROUND(F181*I181,2))</f>
      </c>
      <c r="K181" s="12"/>
    </row>
    <row r="182" spans="1:11" x14ac:dyDescent="0.25">
      <c r="A182" s="13"/>
      <c r="B182" s="14"/>
      <c r="C182" s="14"/>
      <c r="D182" s="15"/>
      <c r="E182" s="15"/>
      <c r="F182" s="15">
        <f>IF(AND(ISNUMBER(D182),ISNUMBER(E182),E182&gt;D182),E182-D182,"")</f>
      </c>
      <c r="G182" s="14"/>
      <c r="H182" s="14"/>
      <c r="I182" s="16">
        <f>IF(OR(A182="",F182=""),"",IF(OR(H182="Home to zone / back",H182="Personal"),0,IF(A182&gt;=DATE(2026,7,1),0.76,0.725)))</f>
      </c>
      <c r="J182" s="17">
        <f>IF(OR(F182="",I182=""),"",ROUND(F182*I182,2))</f>
      </c>
      <c r="K182" s="17"/>
    </row>
    <row r="183" spans="1:11" x14ac:dyDescent="0.25">
      <c r="A183" s="9"/>
      <c r="D183" s="10"/>
      <c r="E183" s="10"/>
      <c r="F183" s="10">
        <f>IF(AND(ISNUMBER(D183),ISNUMBER(E183),E183&gt;D183),E183-D183,"")</f>
      </c>
      <c r="I183" s="11">
        <f>IF(OR(A183="",F183=""),"",IF(OR(H183="Home to zone / back",H183="Personal"),0,IF(A183&gt;=DATE(2026,7,1),0.76,0.725)))</f>
      </c>
      <c r="J183" s="12">
        <f>IF(OR(F183="",I183=""),"",ROUND(F183*I183,2))</f>
      </c>
      <c r="K183" s="12"/>
    </row>
    <row r="184" spans="1:11" x14ac:dyDescent="0.25">
      <c r="A184" s="13"/>
      <c r="B184" s="14"/>
      <c r="C184" s="14"/>
      <c r="D184" s="15"/>
      <c r="E184" s="15"/>
      <c r="F184" s="15">
        <f>IF(AND(ISNUMBER(D184),ISNUMBER(E184),E184&gt;D184),E184-D184,"")</f>
      </c>
      <c r="G184" s="14"/>
      <c r="H184" s="14"/>
      <c r="I184" s="16">
        <f>IF(OR(A184="",F184=""),"",IF(OR(H184="Home to zone / back",H184="Personal"),0,IF(A184&gt;=DATE(2026,7,1),0.76,0.725)))</f>
      </c>
      <c r="J184" s="17">
        <f>IF(OR(F184="",I184=""),"",ROUND(F184*I184,2))</f>
      </c>
      <c r="K184" s="17"/>
    </row>
    <row r="185" spans="1:11" x14ac:dyDescent="0.25">
      <c r="A185" s="9"/>
      <c r="D185" s="10"/>
      <c r="E185" s="10"/>
      <c r="F185" s="10">
        <f>IF(AND(ISNUMBER(D185),ISNUMBER(E185),E185&gt;D185),E185-D185,"")</f>
      </c>
      <c r="I185" s="11">
        <f>IF(OR(A185="",F185=""),"",IF(OR(H185="Home to zone / back",H185="Personal"),0,IF(A185&gt;=DATE(2026,7,1),0.76,0.725)))</f>
      </c>
      <c r="J185" s="12">
        <f>IF(OR(F185="",I185=""),"",ROUND(F185*I185,2))</f>
      </c>
      <c r="K185" s="12"/>
    </row>
    <row r="186" spans="1:11" x14ac:dyDescent="0.25">
      <c r="A186" s="13"/>
      <c r="B186" s="14"/>
      <c r="C186" s="14"/>
      <c r="D186" s="15"/>
      <c r="E186" s="15"/>
      <c r="F186" s="15">
        <f>IF(AND(ISNUMBER(D186),ISNUMBER(E186),E186&gt;D186),E186-D186,"")</f>
      </c>
      <c r="G186" s="14"/>
      <c r="H186" s="14"/>
      <c r="I186" s="16">
        <f>IF(OR(A186="",F186=""),"",IF(OR(H186="Home to zone / back",H186="Personal"),0,IF(A186&gt;=DATE(2026,7,1),0.76,0.725)))</f>
      </c>
      <c r="J186" s="17">
        <f>IF(OR(F186="",I186=""),"",ROUND(F186*I186,2))</f>
      </c>
      <c r="K186" s="17"/>
    </row>
    <row r="187" spans="1:11" x14ac:dyDescent="0.25">
      <c r="A187" s="9"/>
      <c r="D187" s="10"/>
      <c r="E187" s="10"/>
      <c r="F187" s="10">
        <f>IF(AND(ISNUMBER(D187),ISNUMBER(E187),E187&gt;D187),E187-D187,"")</f>
      </c>
      <c r="I187" s="11">
        <f>IF(OR(A187="",F187=""),"",IF(OR(H187="Home to zone / back",H187="Personal"),0,IF(A187&gt;=DATE(2026,7,1),0.76,0.725)))</f>
      </c>
      <c r="J187" s="12">
        <f>IF(OR(F187="",I187=""),"",ROUND(F187*I187,2))</f>
      </c>
      <c r="K187" s="12"/>
    </row>
    <row r="188" spans="1:11" x14ac:dyDescent="0.25">
      <c r="A188" s="13"/>
      <c r="B188" s="14"/>
      <c r="C188" s="14"/>
      <c r="D188" s="15"/>
      <c r="E188" s="15"/>
      <c r="F188" s="15">
        <f>IF(AND(ISNUMBER(D188),ISNUMBER(E188),E188&gt;D188),E188-D188,"")</f>
      </c>
      <c r="G188" s="14"/>
      <c r="H188" s="14"/>
      <c r="I188" s="16">
        <f>IF(OR(A188="",F188=""),"",IF(OR(H188="Home to zone / back",H188="Personal"),0,IF(A188&gt;=DATE(2026,7,1),0.76,0.725)))</f>
      </c>
      <c r="J188" s="17">
        <f>IF(OR(F188="",I188=""),"",ROUND(F188*I188,2))</f>
      </c>
      <c r="K188" s="17"/>
    </row>
    <row r="189" spans="1:11" x14ac:dyDescent="0.25">
      <c r="A189" s="9"/>
      <c r="D189" s="10"/>
      <c r="E189" s="10"/>
      <c r="F189" s="10">
        <f>IF(AND(ISNUMBER(D189),ISNUMBER(E189),E189&gt;D189),E189-D189,"")</f>
      </c>
      <c r="I189" s="11">
        <f>IF(OR(A189="",F189=""),"",IF(OR(H189="Home to zone / back",H189="Personal"),0,IF(A189&gt;=DATE(2026,7,1),0.76,0.725)))</f>
      </c>
      <c r="J189" s="12">
        <f>IF(OR(F189="",I189=""),"",ROUND(F189*I189,2))</f>
      </c>
      <c r="K189" s="12"/>
    </row>
    <row r="190" spans="1:11" x14ac:dyDescent="0.25">
      <c r="A190" s="13"/>
      <c r="B190" s="14"/>
      <c r="C190" s="14"/>
      <c r="D190" s="15"/>
      <c r="E190" s="15"/>
      <c r="F190" s="15">
        <f>IF(AND(ISNUMBER(D190),ISNUMBER(E190),E190&gt;D190),E190-D190,"")</f>
      </c>
      <c r="G190" s="14"/>
      <c r="H190" s="14"/>
      <c r="I190" s="16">
        <f>IF(OR(A190="",F190=""),"",IF(OR(H190="Home to zone / back",H190="Personal"),0,IF(A190&gt;=DATE(2026,7,1),0.76,0.725)))</f>
      </c>
      <c r="J190" s="17">
        <f>IF(OR(F190="",I190=""),"",ROUND(F190*I190,2))</f>
      </c>
      <c r="K190" s="17"/>
    </row>
    <row r="191" spans="1:11" x14ac:dyDescent="0.25">
      <c r="A191" s="9"/>
      <c r="D191" s="10"/>
      <c r="E191" s="10"/>
      <c r="F191" s="10">
        <f>IF(AND(ISNUMBER(D191),ISNUMBER(E191),E191&gt;D191),E191-D191,"")</f>
      </c>
      <c r="I191" s="11">
        <f>IF(OR(A191="",F191=""),"",IF(OR(H191="Home to zone / back",H191="Personal"),0,IF(A191&gt;=DATE(2026,7,1),0.76,0.725)))</f>
      </c>
      <c r="J191" s="12">
        <f>IF(OR(F191="",I191=""),"",ROUND(F191*I191,2))</f>
      </c>
      <c r="K191" s="12"/>
    </row>
    <row r="192" spans="1:11" x14ac:dyDescent="0.25">
      <c r="A192" s="13"/>
      <c r="B192" s="14"/>
      <c r="C192" s="14"/>
      <c r="D192" s="15"/>
      <c r="E192" s="15"/>
      <c r="F192" s="15">
        <f>IF(AND(ISNUMBER(D192),ISNUMBER(E192),E192&gt;D192),E192-D192,"")</f>
      </c>
      <c r="G192" s="14"/>
      <c r="H192" s="14"/>
      <c r="I192" s="16">
        <f>IF(OR(A192="",F192=""),"",IF(OR(H192="Home to zone / back",H192="Personal"),0,IF(A192&gt;=DATE(2026,7,1),0.76,0.725)))</f>
      </c>
      <c r="J192" s="17">
        <f>IF(OR(F192="",I192=""),"",ROUND(F192*I192,2))</f>
      </c>
      <c r="K192" s="17"/>
    </row>
    <row r="193" spans="1:11" x14ac:dyDescent="0.25">
      <c r="A193" s="9"/>
      <c r="D193" s="10"/>
      <c r="E193" s="10"/>
      <c r="F193" s="10">
        <f>IF(AND(ISNUMBER(D193),ISNUMBER(E193),E193&gt;D193),E193-D193,"")</f>
      </c>
      <c r="I193" s="11">
        <f>IF(OR(A193="",F193=""),"",IF(OR(H193="Home to zone / back",H193="Personal"),0,IF(A193&gt;=DATE(2026,7,1),0.76,0.725)))</f>
      </c>
      <c r="J193" s="12">
        <f>IF(OR(F193="",I193=""),"",ROUND(F193*I193,2))</f>
      </c>
      <c r="K193" s="12"/>
    </row>
    <row r="194" spans="1:11" x14ac:dyDescent="0.25">
      <c r="A194" s="13"/>
      <c r="B194" s="14"/>
      <c r="C194" s="14"/>
      <c r="D194" s="15"/>
      <c r="E194" s="15"/>
      <c r="F194" s="15">
        <f>IF(AND(ISNUMBER(D194),ISNUMBER(E194),E194&gt;D194),E194-D194,"")</f>
      </c>
      <c r="G194" s="14"/>
      <c r="H194" s="14"/>
      <c r="I194" s="16">
        <f>IF(OR(A194="",F194=""),"",IF(OR(H194="Home to zone / back",H194="Personal"),0,IF(A194&gt;=DATE(2026,7,1),0.76,0.725)))</f>
      </c>
      <c r="J194" s="17">
        <f>IF(OR(F194="",I194=""),"",ROUND(F194*I194,2))</f>
      </c>
      <c r="K194" s="17"/>
    </row>
    <row r="195" spans="1:11" x14ac:dyDescent="0.25">
      <c r="A195" s="9"/>
      <c r="D195" s="10"/>
      <c r="E195" s="10"/>
      <c r="F195" s="10">
        <f>IF(AND(ISNUMBER(D195),ISNUMBER(E195),E195&gt;D195),E195-D195,"")</f>
      </c>
      <c r="I195" s="11">
        <f>IF(OR(A195="",F195=""),"",IF(OR(H195="Home to zone / back",H195="Personal"),0,IF(A195&gt;=DATE(2026,7,1),0.76,0.725)))</f>
      </c>
      <c r="J195" s="12">
        <f>IF(OR(F195="",I195=""),"",ROUND(F195*I195,2))</f>
      </c>
      <c r="K195" s="12"/>
    </row>
    <row r="196" spans="1:11" x14ac:dyDescent="0.25">
      <c r="A196" s="13"/>
      <c r="B196" s="14"/>
      <c r="C196" s="14"/>
      <c r="D196" s="15"/>
      <c r="E196" s="15"/>
      <c r="F196" s="15">
        <f>IF(AND(ISNUMBER(D196),ISNUMBER(E196),E196&gt;D196),E196-D196,"")</f>
      </c>
      <c r="G196" s="14"/>
      <c r="H196" s="14"/>
      <c r="I196" s="16">
        <f>IF(OR(A196="",F196=""),"",IF(OR(H196="Home to zone / back",H196="Personal"),0,IF(A196&gt;=DATE(2026,7,1),0.76,0.725)))</f>
      </c>
      <c r="J196" s="17">
        <f>IF(OR(F196="",I196=""),"",ROUND(F196*I196,2))</f>
      </c>
      <c r="K196" s="17"/>
    </row>
    <row r="197" spans="1:11" x14ac:dyDescent="0.25">
      <c r="A197" s="9"/>
      <c r="D197" s="10"/>
      <c r="E197" s="10"/>
      <c r="F197" s="10">
        <f>IF(AND(ISNUMBER(D197),ISNUMBER(E197),E197&gt;D197),E197-D197,"")</f>
      </c>
      <c r="I197" s="11">
        <f>IF(OR(A197="",F197=""),"",IF(OR(H197="Home to zone / back",H197="Personal"),0,IF(A197&gt;=DATE(2026,7,1),0.76,0.725)))</f>
      </c>
      <c r="J197" s="12">
        <f>IF(OR(F197="",I197=""),"",ROUND(F197*I197,2))</f>
      </c>
      <c r="K197" s="12"/>
    </row>
    <row r="198" spans="1:11" x14ac:dyDescent="0.25">
      <c r="A198" s="13"/>
      <c r="B198" s="14"/>
      <c r="C198" s="14"/>
      <c r="D198" s="15"/>
      <c r="E198" s="15"/>
      <c r="F198" s="15">
        <f>IF(AND(ISNUMBER(D198),ISNUMBER(E198),E198&gt;D198),E198-D198,"")</f>
      </c>
      <c r="G198" s="14"/>
      <c r="H198" s="14"/>
      <c r="I198" s="16">
        <f>IF(OR(A198="",F198=""),"",IF(OR(H198="Home to zone / back",H198="Personal"),0,IF(A198&gt;=DATE(2026,7,1),0.76,0.725)))</f>
      </c>
      <c r="J198" s="17">
        <f>IF(OR(F198="",I198=""),"",ROUND(F198*I198,2))</f>
      </c>
      <c r="K198" s="17"/>
    </row>
    <row r="199" spans="1:11" x14ac:dyDescent="0.25">
      <c r="A199" s="9"/>
      <c r="D199" s="10"/>
      <c r="E199" s="10"/>
      <c r="F199" s="10">
        <f>IF(AND(ISNUMBER(D199),ISNUMBER(E199),E199&gt;D199),E199-D199,"")</f>
      </c>
      <c r="I199" s="11">
        <f>IF(OR(A199="",F199=""),"",IF(OR(H199="Home to zone / back",H199="Personal"),0,IF(A199&gt;=DATE(2026,7,1),0.76,0.725)))</f>
      </c>
      <c r="J199" s="12">
        <f>IF(OR(F199="",I199=""),"",ROUND(F199*I199,2))</f>
      </c>
      <c r="K199" s="12"/>
    </row>
    <row r="200" spans="1:11" x14ac:dyDescent="0.25">
      <c r="A200" s="13"/>
      <c r="B200" s="14"/>
      <c r="C200" s="14"/>
      <c r="D200" s="15"/>
      <c r="E200" s="15"/>
      <c r="F200" s="15">
        <f>IF(AND(ISNUMBER(D200),ISNUMBER(E200),E200&gt;D200),E200-D200,"")</f>
      </c>
      <c r="G200" s="14"/>
      <c r="H200" s="14"/>
      <c r="I200" s="16">
        <f>IF(OR(A200="",F200=""),"",IF(OR(H200="Home to zone / back",H200="Personal"),0,IF(A200&gt;=DATE(2026,7,1),0.76,0.725)))</f>
      </c>
      <c r="J200" s="17">
        <f>IF(OR(F200="",I200=""),"",ROUND(F200*I200,2))</f>
      </c>
      <c r="K200" s="17"/>
    </row>
    <row r="201" spans="1:11" x14ac:dyDescent="0.25">
      <c r="A201" s="9"/>
      <c r="D201" s="10"/>
      <c r="E201" s="10"/>
      <c r="F201" s="10">
        <f>IF(AND(ISNUMBER(D201),ISNUMBER(E201),E201&gt;D201),E201-D201,"")</f>
      </c>
      <c r="I201" s="11">
        <f>IF(OR(A201="",F201=""),"",IF(OR(H201="Home to zone / back",H201="Personal"),0,IF(A201&gt;=DATE(2026,7,1),0.76,0.725)))</f>
      </c>
      <c r="J201" s="12">
        <f>IF(OR(F201="",I201=""),"",ROUND(F201*I201,2))</f>
      </c>
      <c r="K201" s="12"/>
    </row>
    <row r="202" spans="1:11" x14ac:dyDescent="0.25">
      <c r="A202" s="13"/>
      <c r="B202" s="14"/>
      <c r="C202" s="14"/>
      <c r="D202" s="15"/>
      <c r="E202" s="15"/>
      <c r="F202" s="15">
        <f>IF(AND(ISNUMBER(D202),ISNUMBER(E202),E202&gt;D202),E202-D202,"")</f>
      </c>
      <c r="G202" s="14"/>
      <c r="H202" s="14"/>
      <c r="I202" s="16">
        <f>IF(OR(A202="",F202=""),"",IF(OR(H202="Home to zone / back",H202="Personal"),0,IF(A202&gt;=DATE(2026,7,1),0.76,0.725)))</f>
      </c>
      <c r="J202" s="17">
        <f>IF(OR(F202="",I202=""),"",ROUND(F202*I202,2))</f>
      </c>
      <c r="K202" s="17"/>
    </row>
    <row r="203" spans="1:11" x14ac:dyDescent="0.25">
      <c r="A203" s="9"/>
      <c r="D203" s="10"/>
      <c r="E203" s="10"/>
      <c r="F203" s="10">
        <f>IF(AND(ISNUMBER(D203),ISNUMBER(E203),E203&gt;D203),E203-D203,"")</f>
      </c>
      <c r="I203" s="11">
        <f>IF(OR(A203="",F203=""),"",IF(OR(H203="Home to zone / back",H203="Personal"),0,IF(A203&gt;=DATE(2026,7,1),0.76,0.725)))</f>
      </c>
      <c r="J203" s="12">
        <f>IF(OR(F203="",I203=""),"",ROUND(F203*I203,2))</f>
      </c>
      <c r="K203" s="12"/>
    </row>
    <row r="204" spans="1:11" x14ac:dyDescent="0.25">
      <c r="A204" s="13"/>
      <c r="B204" s="14"/>
      <c r="C204" s="14"/>
      <c r="D204" s="15"/>
      <c r="E204" s="15"/>
      <c r="F204" s="15">
        <f>IF(AND(ISNUMBER(D204),ISNUMBER(E204),E204&gt;D204),E204-D204,"")</f>
      </c>
      <c r="G204" s="14"/>
      <c r="H204" s="14"/>
      <c r="I204" s="16">
        <f>IF(OR(A204="",F204=""),"",IF(OR(H204="Home to zone / back",H204="Personal"),0,IF(A204&gt;=DATE(2026,7,1),0.76,0.725)))</f>
      </c>
      <c r="J204" s="17">
        <f>IF(OR(F204="",I204=""),"",ROUND(F204*I204,2))</f>
      </c>
      <c r="K204" s="17"/>
    </row>
    <row r="205" spans="1:11" x14ac:dyDescent="0.25">
      <c r="A205" s="9"/>
      <c r="D205" s="10"/>
      <c r="E205" s="10"/>
      <c r="F205" s="10">
        <f>IF(AND(ISNUMBER(D205),ISNUMBER(E205),E205&gt;D205),E205-D205,"")</f>
      </c>
      <c r="I205" s="11">
        <f>IF(OR(A205="",F205=""),"",IF(OR(H205="Home to zone / back",H205="Personal"),0,IF(A205&gt;=DATE(2026,7,1),0.76,0.725)))</f>
      </c>
      <c r="J205" s="12">
        <f>IF(OR(F205="",I205=""),"",ROUND(F205*I205,2))</f>
      </c>
      <c r="K205" s="12"/>
    </row>
    <row r="206" spans="1:11" x14ac:dyDescent="0.25">
      <c r="A206" s="13"/>
      <c r="B206" s="14"/>
      <c r="C206" s="14"/>
      <c r="D206" s="15"/>
      <c r="E206" s="15"/>
      <c r="F206" s="15">
        <f>IF(AND(ISNUMBER(D206),ISNUMBER(E206),E206&gt;D206),E206-D206,"")</f>
      </c>
      <c r="G206" s="14"/>
      <c r="H206" s="14"/>
      <c r="I206" s="16">
        <f>IF(OR(A206="",F206=""),"",IF(OR(H206="Home to zone / back",H206="Personal"),0,IF(A206&gt;=DATE(2026,7,1),0.76,0.725)))</f>
      </c>
      <c r="J206" s="17">
        <f>IF(OR(F206="",I206=""),"",ROUND(F206*I206,2))</f>
      </c>
      <c r="K206" s="17"/>
    </row>
    <row r="207" spans="1:11" x14ac:dyDescent="0.25">
      <c r="A207" s="9"/>
      <c r="D207" s="10"/>
      <c r="E207" s="10"/>
      <c r="F207" s="10">
        <f>IF(AND(ISNUMBER(D207),ISNUMBER(E207),E207&gt;D207),E207-D207,"")</f>
      </c>
      <c r="I207" s="11">
        <f>IF(OR(A207="",F207=""),"",IF(OR(H207="Home to zone / back",H207="Personal"),0,IF(A207&gt;=DATE(2026,7,1),0.76,0.725)))</f>
      </c>
      <c r="J207" s="12">
        <f>IF(OR(F207="",I207=""),"",ROUND(F207*I207,2))</f>
      </c>
      <c r="K207" s="12"/>
    </row>
    <row r="208" spans="1:11" x14ac:dyDescent="0.25">
      <c r="A208" s="13"/>
      <c r="B208" s="14"/>
      <c r="C208" s="14"/>
      <c r="D208" s="15"/>
      <c r="E208" s="15"/>
      <c r="F208" s="15">
        <f>IF(AND(ISNUMBER(D208),ISNUMBER(E208),E208&gt;D208),E208-D208,"")</f>
      </c>
      <c r="G208" s="14"/>
      <c r="H208" s="14"/>
      <c r="I208" s="16">
        <f>IF(OR(A208="",F208=""),"",IF(OR(H208="Home to zone / back",H208="Personal"),0,IF(A208&gt;=DATE(2026,7,1),0.76,0.725)))</f>
      </c>
      <c r="J208" s="17">
        <f>IF(OR(F208="",I208=""),"",ROUND(F208*I208,2))</f>
      </c>
      <c r="K208" s="17"/>
    </row>
    <row r="209" spans="1:11" x14ac:dyDescent="0.25">
      <c r="A209" s="9"/>
      <c r="D209" s="10"/>
      <c r="E209" s="10"/>
      <c r="F209" s="10">
        <f>IF(AND(ISNUMBER(D209),ISNUMBER(E209),E209&gt;D209),E209-D209,"")</f>
      </c>
      <c r="I209" s="11">
        <f>IF(OR(A209="",F209=""),"",IF(OR(H209="Home to zone / back",H209="Personal"),0,IF(A209&gt;=DATE(2026,7,1),0.76,0.725)))</f>
      </c>
      <c r="J209" s="12">
        <f>IF(OR(F209="",I209=""),"",ROUND(F209*I209,2))</f>
      </c>
      <c r="K209" s="12"/>
    </row>
    <row r="210" spans="1:11" x14ac:dyDescent="0.25">
      <c r="A210" s="13"/>
      <c r="B210" s="14"/>
      <c r="C210" s="14"/>
      <c r="D210" s="15"/>
      <c r="E210" s="15"/>
      <c r="F210" s="15">
        <f>IF(AND(ISNUMBER(D210),ISNUMBER(E210),E210&gt;D210),E210-D210,"")</f>
      </c>
      <c r="G210" s="14"/>
      <c r="H210" s="14"/>
      <c r="I210" s="16">
        <f>IF(OR(A210="",F210=""),"",IF(OR(H210="Home to zone / back",H210="Personal"),0,IF(A210&gt;=DATE(2026,7,1),0.76,0.725)))</f>
      </c>
      <c r="J210" s="17">
        <f>IF(OR(F210="",I210=""),"",ROUND(F210*I210,2))</f>
      </c>
      <c r="K210" s="17"/>
    </row>
    <row r="211" spans="1:11" x14ac:dyDescent="0.25">
      <c r="A211" s="9"/>
      <c r="D211" s="10"/>
      <c r="E211" s="10"/>
      <c r="F211" s="10">
        <f>IF(AND(ISNUMBER(D211),ISNUMBER(E211),E211&gt;D211),E211-D211,"")</f>
      </c>
      <c r="I211" s="11">
        <f>IF(OR(A211="",F211=""),"",IF(OR(H211="Home to zone / back",H211="Personal"),0,IF(A211&gt;=DATE(2026,7,1),0.76,0.725)))</f>
      </c>
      <c r="J211" s="12">
        <f>IF(OR(F211="",I211=""),"",ROUND(F211*I211,2))</f>
      </c>
      <c r="K211" s="12"/>
    </row>
    <row r="212" spans="1:11" x14ac:dyDescent="0.25">
      <c r="A212" s="13"/>
      <c r="B212" s="14"/>
      <c r="C212" s="14"/>
      <c r="D212" s="15"/>
      <c r="E212" s="15"/>
      <c r="F212" s="15">
        <f>IF(AND(ISNUMBER(D212),ISNUMBER(E212),E212&gt;D212),E212-D212,"")</f>
      </c>
      <c r="G212" s="14"/>
      <c r="H212" s="14"/>
      <c r="I212" s="16">
        <f>IF(OR(A212="",F212=""),"",IF(OR(H212="Home to zone / back",H212="Personal"),0,IF(A212&gt;=DATE(2026,7,1),0.76,0.725)))</f>
      </c>
      <c r="J212" s="17">
        <f>IF(OR(F212="",I212=""),"",ROUND(F212*I212,2))</f>
      </c>
      <c r="K212" s="17"/>
    </row>
    <row r="213" spans="1:11" x14ac:dyDescent="0.25">
      <c r="A213" s="9"/>
      <c r="D213" s="10"/>
      <c r="E213" s="10"/>
      <c r="F213" s="10">
        <f>IF(AND(ISNUMBER(D213),ISNUMBER(E213),E213&gt;D213),E213-D213,"")</f>
      </c>
      <c r="I213" s="11">
        <f>IF(OR(A213="",F213=""),"",IF(OR(H213="Home to zone / back",H213="Personal"),0,IF(A213&gt;=DATE(2026,7,1),0.76,0.725)))</f>
      </c>
      <c r="J213" s="12">
        <f>IF(OR(F213="",I213=""),"",ROUND(F213*I213,2))</f>
      </c>
      <c r="K213" s="12"/>
    </row>
    <row r="214" spans="1:11" x14ac:dyDescent="0.25">
      <c r="A214" s="13"/>
      <c r="B214" s="14"/>
      <c r="C214" s="14"/>
      <c r="D214" s="15"/>
      <c r="E214" s="15"/>
      <c r="F214" s="15">
        <f>IF(AND(ISNUMBER(D214),ISNUMBER(E214),E214&gt;D214),E214-D214,"")</f>
      </c>
      <c r="G214" s="14"/>
      <c r="H214" s="14"/>
      <c r="I214" s="16">
        <f>IF(OR(A214="",F214=""),"",IF(OR(H214="Home to zone / back",H214="Personal"),0,IF(A214&gt;=DATE(2026,7,1),0.76,0.725)))</f>
      </c>
      <c r="J214" s="17">
        <f>IF(OR(F214="",I214=""),"",ROUND(F214*I214,2))</f>
      </c>
      <c r="K214" s="17"/>
    </row>
    <row r="215" spans="1:11" x14ac:dyDescent="0.25">
      <c r="A215" s="9"/>
      <c r="D215" s="10"/>
      <c r="E215" s="10"/>
      <c r="F215" s="10">
        <f>IF(AND(ISNUMBER(D215),ISNUMBER(E215),E215&gt;D215),E215-D215,"")</f>
      </c>
      <c r="I215" s="11">
        <f>IF(OR(A215="",F215=""),"",IF(OR(H215="Home to zone / back",H215="Personal"),0,IF(A215&gt;=DATE(2026,7,1),0.76,0.725)))</f>
      </c>
      <c r="J215" s="12">
        <f>IF(OR(F215="",I215=""),"",ROUND(F215*I215,2))</f>
      </c>
      <c r="K215" s="12"/>
    </row>
    <row r="216" spans="1:11" x14ac:dyDescent="0.25">
      <c r="A216" s="13"/>
      <c r="B216" s="14"/>
      <c r="C216" s="14"/>
      <c r="D216" s="15"/>
      <c r="E216" s="15"/>
      <c r="F216" s="15">
        <f>IF(AND(ISNUMBER(D216),ISNUMBER(E216),E216&gt;D216),E216-D216,"")</f>
      </c>
      <c r="G216" s="14"/>
      <c r="H216" s="14"/>
      <c r="I216" s="16">
        <f>IF(OR(A216="",F216=""),"",IF(OR(H216="Home to zone / back",H216="Personal"),0,IF(A216&gt;=DATE(2026,7,1),0.76,0.725)))</f>
      </c>
      <c r="J216" s="17">
        <f>IF(OR(F216="",I216=""),"",ROUND(F216*I216,2))</f>
      </c>
      <c r="K216" s="17"/>
    </row>
    <row r="217" spans="1:11" x14ac:dyDescent="0.25">
      <c r="A217" s="9"/>
      <c r="D217" s="10"/>
      <c r="E217" s="10"/>
      <c r="F217" s="10">
        <f>IF(AND(ISNUMBER(D217),ISNUMBER(E217),E217&gt;D217),E217-D217,"")</f>
      </c>
      <c r="I217" s="11">
        <f>IF(OR(A217="",F217=""),"",IF(OR(H217="Home to zone / back",H217="Personal"),0,IF(A217&gt;=DATE(2026,7,1),0.76,0.725)))</f>
      </c>
      <c r="J217" s="12">
        <f>IF(OR(F217="",I217=""),"",ROUND(F217*I217,2))</f>
      </c>
      <c r="K217" s="12"/>
    </row>
    <row r="218" spans="1:11" x14ac:dyDescent="0.25">
      <c r="A218" s="13"/>
      <c r="B218" s="14"/>
      <c r="C218" s="14"/>
      <c r="D218" s="15"/>
      <c r="E218" s="15"/>
      <c r="F218" s="15">
        <f>IF(AND(ISNUMBER(D218),ISNUMBER(E218),E218&gt;D218),E218-D218,"")</f>
      </c>
      <c r="G218" s="14"/>
      <c r="H218" s="14"/>
      <c r="I218" s="16">
        <f>IF(OR(A218="",F218=""),"",IF(OR(H218="Home to zone / back",H218="Personal"),0,IF(A218&gt;=DATE(2026,7,1),0.76,0.725)))</f>
      </c>
      <c r="J218" s="17">
        <f>IF(OR(F218="",I218=""),"",ROUND(F218*I218,2))</f>
      </c>
      <c r="K218" s="17"/>
    </row>
    <row r="219" spans="1:11" x14ac:dyDescent="0.25">
      <c r="A219" s="9"/>
      <c r="D219" s="10"/>
      <c r="E219" s="10"/>
      <c r="F219" s="10">
        <f>IF(AND(ISNUMBER(D219),ISNUMBER(E219),E219&gt;D219),E219-D219,"")</f>
      </c>
      <c r="I219" s="11">
        <f>IF(OR(A219="",F219=""),"",IF(OR(H219="Home to zone / back",H219="Personal"),0,IF(A219&gt;=DATE(2026,7,1),0.76,0.725)))</f>
      </c>
      <c r="J219" s="12">
        <f>IF(OR(F219="",I219=""),"",ROUND(F219*I219,2))</f>
      </c>
      <c r="K219" s="12"/>
    </row>
    <row r="220" spans="1:11" x14ac:dyDescent="0.25">
      <c r="A220" s="13"/>
      <c r="B220" s="14"/>
      <c r="C220" s="14"/>
      <c r="D220" s="15"/>
      <c r="E220" s="15"/>
      <c r="F220" s="15">
        <f>IF(AND(ISNUMBER(D220),ISNUMBER(E220),E220&gt;D220),E220-D220,"")</f>
      </c>
      <c r="G220" s="14"/>
      <c r="H220" s="14"/>
      <c r="I220" s="16">
        <f>IF(OR(A220="",F220=""),"",IF(OR(H220="Home to zone / back",H220="Personal"),0,IF(A220&gt;=DATE(2026,7,1),0.76,0.725)))</f>
      </c>
      <c r="J220" s="17">
        <f>IF(OR(F220="",I220=""),"",ROUND(F220*I220,2))</f>
      </c>
      <c r="K220" s="17"/>
    </row>
    <row r="221" spans="1:11" x14ac:dyDescent="0.25">
      <c r="A221" s="9"/>
      <c r="D221" s="10"/>
      <c r="E221" s="10"/>
      <c r="F221" s="10">
        <f>IF(AND(ISNUMBER(D221),ISNUMBER(E221),E221&gt;D221),E221-D221,"")</f>
      </c>
      <c r="I221" s="11">
        <f>IF(OR(A221="",F221=""),"",IF(OR(H221="Home to zone / back",H221="Personal"),0,IF(A221&gt;=DATE(2026,7,1),0.76,0.725)))</f>
      </c>
      <c r="J221" s="12">
        <f>IF(OR(F221="",I221=""),"",ROUND(F221*I221,2))</f>
      </c>
      <c r="K221" s="12"/>
    </row>
    <row r="222" spans="1:11" x14ac:dyDescent="0.25">
      <c r="A222" s="13"/>
      <c r="B222" s="14"/>
      <c r="C222" s="14"/>
      <c r="D222" s="15"/>
      <c r="E222" s="15"/>
      <c r="F222" s="15">
        <f>IF(AND(ISNUMBER(D222),ISNUMBER(E222),E222&gt;D222),E222-D222,"")</f>
      </c>
      <c r="G222" s="14"/>
      <c r="H222" s="14"/>
      <c r="I222" s="16">
        <f>IF(OR(A222="",F222=""),"",IF(OR(H222="Home to zone / back",H222="Personal"),0,IF(A222&gt;=DATE(2026,7,1),0.76,0.725)))</f>
      </c>
      <c r="J222" s="17">
        <f>IF(OR(F222="",I222=""),"",ROUND(F222*I222,2))</f>
      </c>
      <c r="K222" s="17"/>
    </row>
    <row r="223" spans="1:11" x14ac:dyDescent="0.25">
      <c r="A223" s="9"/>
      <c r="D223" s="10"/>
      <c r="E223" s="10"/>
      <c r="F223" s="10">
        <f>IF(AND(ISNUMBER(D223),ISNUMBER(E223),E223&gt;D223),E223-D223,"")</f>
      </c>
      <c r="I223" s="11">
        <f>IF(OR(A223="",F223=""),"",IF(OR(H223="Home to zone / back",H223="Personal"),0,IF(A223&gt;=DATE(2026,7,1),0.76,0.725)))</f>
      </c>
      <c r="J223" s="12">
        <f>IF(OR(F223="",I223=""),"",ROUND(F223*I223,2))</f>
      </c>
      <c r="K223" s="12"/>
    </row>
    <row r="224" spans="1:11" x14ac:dyDescent="0.25">
      <c r="A224" s="13"/>
      <c r="B224" s="14"/>
      <c r="C224" s="14"/>
      <c r="D224" s="15"/>
      <c r="E224" s="15"/>
      <c r="F224" s="15">
        <f>IF(AND(ISNUMBER(D224),ISNUMBER(E224),E224&gt;D224),E224-D224,"")</f>
      </c>
      <c r="G224" s="14"/>
      <c r="H224" s="14"/>
      <c r="I224" s="16">
        <f>IF(OR(A224="",F224=""),"",IF(OR(H224="Home to zone / back",H224="Personal"),0,IF(A224&gt;=DATE(2026,7,1),0.76,0.725)))</f>
      </c>
      <c r="J224" s="17">
        <f>IF(OR(F224="",I224=""),"",ROUND(F224*I224,2))</f>
      </c>
      <c r="K224" s="17"/>
    </row>
    <row r="225" spans="1:11" x14ac:dyDescent="0.25">
      <c r="A225" s="9"/>
      <c r="D225" s="10"/>
      <c r="E225" s="10"/>
      <c r="F225" s="10">
        <f>IF(AND(ISNUMBER(D225),ISNUMBER(E225),E225&gt;D225),E225-D225,"")</f>
      </c>
      <c r="I225" s="11">
        <f>IF(OR(A225="",F225=""),"",IF(OR(H225="Home to zone / back",H225="Personal"),0,IF(A225&gt;=DATE(2026,7,1),0.76,0.725)))</f>
      </c>
      <c r="J225" s="12">
        <f>IF(OR(F225="",I225=""),"",ROUND(F225*I225,2))</f>
      </c>
      <c r="K225" s="12"/>
    </row>
    <row r="226" spans="1:11" x14ac:dyDescent="0.25">
      <c r="A226" s="13"/>
      <c r="B226" s="14"/>
      <c r="C226" s="14"/>
      <c r="D226" s="15"/>
      <c r="E226" s="15"/>
      <c r="F226" s="15">
        <f>IF(AND(ISNUMBER(D226),ISNUMBER(E226),E226&gt;D226),E226-D226,"")</f>
      </c>
      <c r="G226" s="14"/>
      <c r="H226" s="14"/>
      <c r="I226" s="16">
        <f>IF(OR(A226="",F226=""),"",IF(OR(H226="Home to zone / back",H226="Personal"),0,IF(A226&gt;=DATE(2026,7,1),0.76,0.725)))</f>
      </c>
      <c r="J226" s="17">
        <f>IF(OR(F226="",I226=""),"",ROUND(F226*I226,2))</f>
      </c>
      <c r="K226" s="17"/>
    </row>
    <row r="227" spans="1:11" x14ac:dyDescent="0.25">
      <c r="A227" s="9"/>
      <c r="D227" s="10"/>
      <c r="E227" s="10"/>
      <c r="F227" s="10">
        <f>IF(AND(ISNUMBER(D227),ISNUMBER(E227),E227&gt;D227),E227-D227,"")</f>
      </c>
      <c r="I227" s="11">
        <f>IF(OR(A227="",F227=""),"",IF(OR(H227="Home to zone / back",H227="Personal"),0,IF(A227&gt;=DATE(2026,7,1),0.76,0.725)))</f>
      </c>
      <c r="J227" s="12">
        <f>IF(OR(F227="",I227=""),"",ROUND(F227*I227,2))</f>
      </c>
      <c r="K227" s="12"/>
    </row>
    <row r="228" spans="1:11" x14ac:dyDescent="0.25">
      <c r="A228" s="13"/>
      <c r="B228" s="14"/>
      <c r="C228" s="14"/>
      <c r="D228" s="15"/>
      <c r="E228" s="15"/>
      <c r="F228" s="15">
        <f>IF(AND(ISNUMBER(D228),ISNUMBER(E228),E228&gt;D228),E228-D228,"")</f>
      </c>
      <c r="G228" s="14"/>
      <c r="H228" s="14"/>
      <c r="I228" s="16">
        <f>IF(OR(A228="",F228=""),"",IF(OR(H228="Home to zone / back",H228="Personal"),0,IF(A228&gt;=DATE(2026,7,1),0.76,0.725)))</f>
      </c>
      <c r="J228" s="17">
        <f>IF(OR(F228="",I228=""),"",ROUND(F228*I228,2))</f>
      </c>
      <c r="K228" s="17"/>
    </row>
    <row r="229" spans="1:11" x14ac:dyDescent="0.25">
      <c r="A229" s="9"/>
      <c r="D229" s="10"/>
      <c r="E229" s="10"/>
      <c r="F229" s="10">
        <f>IF(AND(ISNUMBER(D229),ISNUMBER(E229),E229&gt;D229),E229-D229,"")</f>
      </c>
      <c r="I229" s="11">
        <f>IF(OR(A229="",F229=""),"",IF(OR(H229="Home to zone / back",H229="Personal"),0,IF(A229&gt;=DATE(2026,7,1),0.76,0.725)))</f>
      </c>
      <c r="J229" s="12">
        <f>IF(OR(F229="",I229=""),"",ROUND(F229*I229,2))</f>
      </c>
      <c r="K229" s="12"/>
    </row>
    <row r="230" spans="1:11" x14ac:dyDescent="0.25">
      <c r="A230" s="13"/>
      <c r="B230" s="14"/>
      <c r="C230" s="14"/>
      <c r="D230" s="15"/>
      <c r="E230" s="15"/>
      <c r="F230" s="15">
        <f>IF(AND(ISNUMBER(D230),ISNUMBER(E230),E230&gt;D230),E230-D230,"")</f>
      </c>
      <c r="G230" s="14"/>
      <c r="H230" s="14"/>
      <c r="I230" s="16">
        <f>IF(OR(A230="",F230=""),"",IF(OR(H230="Home to zone / back",H230="Personal"),0,IF(A230&gt;=DATE(2026,7,1),0.76,0.725)))</f>
      </c>
      <c r="J230" s="17">
        <f>IF(OR(F230="",I230=""),"",ROUND(F230*I230,2))</f>
      </c>
      <c r="K230" s="17"/>
    </row>
    <row r="231" spans="1:11" x14ac:dyDescent="0.25">
      <c r="A231" s="9"/>
      <c r="D231" s="10"/>
      <c r="E231" s="10"/>
      <c r="F231" s="10">
        <f>IF(AND(ISNUMBER(D231),ISNUMBER(E231),E231&gt;D231),E231-D231,"")</f>
      </c>
      <c r="I231" s="11">
        <f>IF(OR(A231="",F231=""),"",IF(OR(H231="Home to zone / back",H231="Personal"),0,IF(A231&gt;=DATE(2026,7,1),0.76,0.725)))</f>
      </c>
      <c r="J231" s="12">
        <f>IF(OR(F231="",I231=""),"",ROUND(F231*I231,2))</f>
      </c>
      <c r="K231" s="12"/>
    </row>
    <row r="232" spans="1:11" x14ac:dyDescent="0.25">
      <c r="A232" s="13"/>
      <c r="B232" s="14"/>
      <c r="C232" s="14"/>
      <c r="D232" s="15"/>
      <c r="E232" s="15"/>
      <c r="F232" s="15">
        <f>IF(AND(ISNUMBER(D232),ISNUMBER(E232),E232&gt;D232),E232-D232,"")</f>
      </c>
      <c r="G232" s="14"/>
      <c r="H232" s="14"/>
      <c r="I232" s="16">
        <f>IF(OR(A232="",F232=""),"",IF(OR(H232="Home to zone / back",H232="Personal"),0,IF(A232&gt;=DATE(2026,7,1),0.76,0.725)))</f>
      </c>
      <c r="J232" s="17">
        <f>IF(OR(F232="",I232=""),"",ROUND(F232*I232,2))</f>
      </c>
      <c r="K232" s="17"/>
    </row>
    <row r="233" spans="1:11" x14ac:dyDescent="0.25">
      <c r="A233" s="9"/>
      <c r="D233" s="10"/>
      <c r="E233" s="10"/>
      <c r="F233" s="10">
        <f>IF(AND(ISNUMBER(D233),ISNUMBER(E233),E233&gt;D233),E233-D233,"")</f>
      </c>
      <c r="I233" s="11">
        <f>IF(OR(A233="",F233=""),"",IF(OR(H233="Home to zone / back",H233="Personal"),0,IF(A233&gt;=DATE(2026,7,1),0.76,0.725)))</f>
      </c>
      <c r="J233" s="12">
        <f>IF(OR(F233="",I233=""),"",ROUND(F233*I233,2))</f>
      </c>
      <c r="K233" s="12"/>
    </row>
    <row r="234" spans="1:11" x14ac:dyDescent="0.25">
      <c r="A234" s="13"/>
      <c r="B234" s="14"/>
      <c r="C234" s="14"/>
      <c r="D234" s="15"/>
      <c r="E234" s="15"/>
      <c r="F234" s="15">
        <f>IF(AND(ISNUMBER(D234),ISNUMBER(E234),E234&gt;D234),E234-D234,"")</f>
      </c>
      <c r="G234" s="14"/>
      <c r="H234" s="14"/>
      <c r="I234" s="16">
        <f>IF(OR(A234="",F234=""),"",IF(OR(H234="Home to zone / back",H234="Personal"),0,IF(A234&gt;=DATE(2026,7,1),0.76,0.725)))</f>
      </c>
      <c r="J234" s="17">
        <f>IF(OR(F234="",I234=""),"",ROUND(F234*I234,2))</f>
      </c>
      <c r="K234" s="17"/>
    </row>
    <row r="235" spans="1:11" x14ac:dyDescent="0.25">
      <c r="A235" s="9"/>
      <c r="D235" s="10"/>
      <c r="E235" s="10"/>
      <c r="F235" s="10">
        <f>IF(AND(ISNUMBER(D235),ISNUMBER(E235),E235&gt;D235),E235-D235,"")</f>
      </c>
      <c r="I235" s="11">
        <f>IF(OR(A235="",F235=""),"",IF(OR(H235="Home to zone / back",H235="Personal"),0,IF(A235&gt;=DATE(2026,7,1),0.76,0.725)))</f>
      </c>
      <c r="J235" s="12">
        <f>IF(OR(F235="",I235=""),"",ROUND(F235*I235,2))</f>
      </c>
      <c r="K235" s="12"/>
    </row>
    <row r="236" spans="1:11" x14ac:dyDescent="0.25">
      <c r="A236" s="13"/>
      <c r="B236" s="14"/>
      <c r="C236" s="14"/>
      <c r="D236" s="15"/>
      <c r="E236" s="15"/>
      <c r="F236" s="15">
        <f>IF(AND(ISNUMBER(D236),ISNUMBER(E236),E236&gt;D236),E236-D236,"")</f>
      </c>
      <c r="G236" s="14"/>
      <c r="H236" s="14"/>
      <c r="I236" s="16">
        <f>IF(OR(A236="",F236=""),"",IF(OR(H236="Home to zone / back",H236="Personal"),0,IF(A236&gt;=DATE(2026,7,1),0.76,0.725)))</f>
      </c>
      <c r="J236" s="17">
        <f>IF(OR(F236="",I236=""),"",ROUND(F236*I236,2))</f>
      </c>
      <c r="K236" s="17"/>
    </row>
    <row r="237" spans="1:11" x14ac:dyDescent="0.25">
      <c r="A237" s="9"/>
      <c r="D237" s="10"/>
      <c r="E237" s="10"/>
      <c r="F237" s="10">
        <f>IF(AND(ISNUMBER(D237),ISNUMBER(E237),E237&gt;D237),E237-D237,"")</f>
      </c>
      <c r="I237" s="11">
        <f>IF(OR(A237="",F237=""),"",IF(OR(H237="Home to zone / back",H237="Personal"),0,IF(A237&gt;=DATE(2026,7,1),0.76,0.725)))</f>
      </c>
      <c r="J237" s="12">
        <f>IF(OR(F237="",I237=""),"",ROUND(F237*I237,2))</f>
      </c>
      <c r="K237" s="12"/>
    </row>
    <row r="238" spans="1:11" x14ac:dyDescent="0.25">
      <c r="A238" s="13"/>
      <c r="B238" s="14"/>
      <c r="C238" s="14"/>
      <c r="D238" s="15"/>
      <c r="E238" s="15"/>
      <c r="F238" s="15">
        <f>IF(AND(ISNUMBER(D238),ISNUMBER(E238),E238&gt;D238),E238-D238,"")</f>
      </c>
      <c r="G238" s="14"/>
      <c r="H238" s="14"/>
      <c r="I238" s="16">
        <f>IF(OR(A238="",F238=""),"",IF(OR(H238="Home to zone / back",H238="Personal"),0,IF(A238&gt;=DATE(2026,7,1),0.76,0.725)))</f>
      </c>
      <c r="J238" s="17">
        <f>IF(OR(F238="",I238=""),"",ROUND(F238*I238,2))</f>
      </c>
      <c r="K238" s="17"/>
    </row>
    <row r="239" spans="1:11" x14ac:dyDescent="0.25">
      <c r="A239" s="9"/>
      <c r="D239" s="10"/>
      <c r="E239" s="10"/>
      <c r="F239" s="10">
        <f>IF(AND(ISNUMBER(D239),ISNUMBER(E239),E239&gt;D239),E239-D239,"")</f>
      </c>
      <c r="I239" s="11">
        <f>IF(OR(A239="",F239=""),"",IF(OR(H239="Home to zone / back",H239="Personal"),0,IF(A239&gt;=DATE(2026,7,1),0.76,0.725)))</f>
      </c>
      <c r="J239" s="12">
        <f>IF(OR(F239="",I239=""),"",ROUND(F239*I239,2))</f>
      </c>
      <c r="K239" s="12"/>
    </row>
    <row r="240" spans="1:11" x14ac:dyDescent="0.25">
      <c r="A240" s="13"/>
      <c r="B240" s="14"/>
      <c r="C240" s="14"/>
      <c r="D240" s="15"/>
      <c r="E240" s="15"/>
      <c r="F240" s="15">
        <f>IF(AND(ISNUMBER(D240),ISNUMBER(E240),E240&gt;D240),E240-D240,"")</f>
      </c>
      <c r="G240" s="14"/>
      <c r="H240" s="14"/>
      <c r="I240" s="16">
        <f>IF(OR(A240="",F240=""),"",IF(OR(H240="Home to zone / back",H240="Personal"),0,IF(A240&gt;=DATE(2026,7,1),0.76,0.725)))</f>
      </c>
      <c r="J240" s="17">
        <f>IF(OR(F240="",I240=""),"",ROUND(F240*I240,2))</f>
      </c>
      <c r="K240" s="17"/>
    </row>
    <row r="241" spans="1:11" x14ac:dyDescent="0.25">
      <c r="A241" s="9"/>
      <c r="D241" s="10"/>
      <c r="E241" s="10"/>
      <c r="F241" s="10">
        <f>IF(AND(ISNUMBER(D241),ISNUMBER(E241),E241&gt;D241),E241-D241,"")</f>
      </c>
      <c r="I241" s="11">
        <f>IF(OR(A241="",F241=""),"",IF(OR(H241="Home to zone / back",H241="Personal"),0,IF(A241&gt;=DATE(2026,7,1),0.76,0.725)))</f>
      </c>
      <c r="J241" s="12">
        <f>IF(OR(F241="",I241=""),"",ROUND(F241*I241,2))</f>
      </c>
      <c r="K241" s="12"/>
    </row>
    <row r="242" spans="1:11" x14ac:dyDescent="0.25">
      <c r="A242" s="13"/>
      <c r="B242" s="14"/>
      <c r="C242" s="14"/>
      <c r="D242" s="15"/>
      <c r="E242" s="15"/>
      <c r="F242" s="15">
        <f>IF(AND(ISNUMBER(D242),ISNUMBER(E242),E242&gt;D242),E242-D242,"")</f>
      </c>
      <c r="G242" s="14"/>
      <c r="H242" s="14"/>
      <c r="I242" s="16">
        <f>IF(OR(A242="",F242=""),"",IF(OR(H242="Home to zone / back",H242="Personal"),0,IF(A242&gt;=DATE(2026,7,1),0.76,0.725)))</f>
      </c>
      <c r="J242" s="17">
        <f>IF(OR(F242="",I242=""),"",ROUND(F242*I242,2))</f>
      </c>
      <c r="K242" s="17"/>
    </row>
    <row r="243" spans="1:11" x14ac:dyDescent="0.25">
      <c r="A243" s="9"/>
      <c r="D243" s="10"/>
      <c r="E243" s="10"/>
      <c r="F243" s="10">
        <f>IF(AND(ISNUMBER(D243),ISNUMBER(E243),E243&gt;D243),E243-D243,"")</f>
      </c>
      <c r="I243" s="11">
        <f>IF(OR(A243="",F243=""),"",IF(OR(H243="Home to zone / back",H243="Personal"),0,IF(A243&gt;=DATE(2026,7,1),0.76,0.725)))</f>
      </c>
      <c r="J243" s="12">
        <f>IF(OR(F243="",I243=""),"",ROUND(F243*I243,2))</f>
      </c>
      <c r="K243" s="12"/>
    </row>
    <row r="244" spans="1:11" x14ac:dyDescent="0.25">
      <c r="A244" s="13"/>
      <c r="B244" s="14"/>
      <c r="C244" s="14"/>
      <c r="D244" s="15"/>
      <c r="E244" s="15"/>
      <c r="F244" s="15">
        <f>IF(AND(ISNUMBER(D244),ISNUMBER(E244),E244&gt;D244),E244-D244,"")</f>
      </c>
      <c r="G244" s="14"/>
      <c r="H244" s="14"/>
      <c r="I244" s="16">
        <f>IF(OR(A244="",F244=""),"",IF(OR(H244="Home to zone / back",H244="Personal"),0,IF(A244&gt;=DATE(2026,7,1),0.76,0.725)))</f>
      </c>
      <c r="J244" s="17">
        <f>IF(OR(F244="",I244=""),"",ROUND(F244*I244,2))</f>
      </c>
      <c r="K244" s="17"/>
    </row>
    <row r="245" spans="1:11" x14ac:dyDescent="0.25">
      <c r="A245" s="9"/>
      <c r="D245" s="10"/>
      <c r="E245" s="10"/>
      <c r="F245" s="10">
        <f>IF(AND(ISNUMBER(D245),ISNUMBER(E245),E245&gt;D245),E245-D245,"")</f>
      </c>
      <c r="I245" s="11">
        <f>IF(OR(A245="",F245=""),"",IF(OR(H245="Home to zone / back",H245="Personal"),0,IF(A245&gt;=DATE(2026,7,1),0.76,0.725)))</f>
      </c>
      <c r="J245" s="12">
        <f>IF(OR(F245="",I245=""),"",ROUND(F245*I245,2))</f>
      </c>
      <c r="K245" s="12"/>
    </row>
    <row r="246" spans="1:11" x14ac:dyDescent="0.25">
      <c r="A246" s="13"/>
      <c r="B246" s="14"/>
      <c r="C246" s="14"/>
      <c r="D246" s="15"/>
      <c r="E246" s="15"/>
      <c r="F246" s="15">
        <f>IF(AND(ISNUMBER(D246),ISNUMBER(E246),E246&gt;D246),E246-D246,"")</f>
      </c>
      <c r="G246" s="14"/>
      <c r="H246" s="14"/>
      <c r="I246" s="16">
        <f>IF(OR(A246="",F246=""),"",IF(OR(H246="Home to zone / back",H246="Personal"),0,IF(A246&gt;=DATE(2026,7,1),0.76,0.725)))</f>
      </c>
      <c r="J246" s="17">
        <f>IF(OR(F246="",I246=""),"",ROUND(F246*I246,2))</f>
      </c>
      <c r="K246" s="17"/>
    </row>
    <row r="247" spans="1:11" x14ac:dyDescent="0.25">
      <c r="A247" s="9"/>
      <c r="D247" s="10"/>
      <c r="E247" s="10"/>
      <c r="F247" s="10">
        <f>IF(AND(ISNUMBER(D247),ISNUMBER(E247),E247&gt;D247),E247-D247,"")</f>
      </c>
      <c r="I247" s="11">
        <f>IF(OR(A247="",F247=""),"",IF(OR(H247="Home to zone / back",H247="Personal"),0,IF(A247&gt;=DATE(2026,7,1),0.76,0.725)))</f>
      </c>
      <c r="J247" s="12">
        <f>IF(OR(F247="",I247=""),"",ROUND(F247*I247,2))</f>
      </c>
      <c r="K247" s="12"/>
    </row>
    <row r="248" spans="1:11" x14ac:dyDescent="0.25">
      <c r="A248" s="13"/>
      <c r="B248" s="14"/>
      <c r="C248" s="14"/>
      <c r="D248" s="15"/>
      <c r="E248" s="15"/>
      <c r="F248" s="15">
        <f>IF(AND(ISNUMBER(D248),ISNUMBER(E248),E248&gt;D248),E248-D248,"")</f>
      </c>
      <c r="G248" s="14"/>
      <c r="H248" s="14"/>
      <c r="I248" s="16">
        <f>IF(OR(A248="",F248=""),"",IF(OR(H248="Home to zone / back",H248="Personal"),0,IF(A248&gt;=DATE(2026,7,1),0.76,0.725)))</f>
      </c>
      <c r="J248" s="17">
        <f>IF(OR(F248="",I248=""),"",ROUND(F248*I248,2))</f>
      </c>
      <c r="K248" s="17"/>
    </row>
    <row r="249" spans="1:11" x14ac:dyDescent="0.25">
      <c r="A249" s="9"/>
      <c r="D249" s="10"/>
      <c r="E249" s="10"/>
      <c r="F249" s="10">
        <f>IF(AND(ISNUMBER(D249),ISNUMBER(E249),E249&gt;D249),E249-D249,"")</f>
      </c>
      <c r="I249" s="11">
        <f>IF(OR(A249="",F249=""),"",IF(OR(H249="Home to zone / back",H249="Personal"),0,IF(A249&gt;=DATE(2026,7,1),0.76,0.725)))</f>
      </c>
      <c r="J249" s="12">
        <f>IF(OR(F249="",I249=""),"",ROUND(F249*I249,2))</f>
      </c>
      <c r="K249" s="12"/>
    </row>
    <row r="250" spans="1:11" x14ac:dyDescent="0.25">
      <c r="A250" s="13"/>
      <c r="B250" s="14"/>
      <c r="C250" s="14"/>
      <c r="D250" s="15"/>
      <c r="E250" s="15"/>
      <c r="F250" s="15">
        <f>IF(AND(ISNUMBER(D250),ISNUMBER(E250),E250&gt;D250),E250-D250,"")</f>
      </c>
      <c r="G250" s="14"/>
      <c r="H250" s="14"/>
      <c r="I250" s="16">
        <f>IF(OR(A250="",F250=""),"",IF(OR(H250="Home to zone / back",H250="Personal"),0,IF(A250&gt;=DATE(2026,7,1),0.76,0.725)))</f>
      </c>
      <c r="J250" s="17">
        <f>IF(OR(F250="",I250=""),"",ROUND(F250*I250,2))</f>
      </c>
      <c r="K250" s="17"/>
    </row>
    <row r="251" spans="1:11" x14ac:dyDescent="0.25">
      <c r="A251" s="9"/>
      <c r="D251" s="10"/>
      <c r="E251" s="10"/>
      <c r="F251" s="10">
        <f>IF(AND(ISNUMBER(D251),ISNUMBER(E251),E251&gt;D251),E251-D251,"")</f>
      </c>
      <c r="I251" s="11">
        <f>IF(OR(A251="",F251=""),"",IF(OR(H251="Home to zone / back",H251="Personal"),0,IF(A251&gt;=DATE(2026,7,1),0.76,0.725)))</f>
      </c>
      <c r="J251" s="12">
        <f>IF(OR(F251="",I251=""),"",ROUND(F251*I251,2))</f>
      </c>
      <c r="K251" s="12"/>
    </row>
    <row r="252" spans="1:11" x14ac:dyDescent="0.25">
      <c r="A252" s="13"/>
      <c r="B252" s="14"/>
      <c r="C252" s="14"/>
      <c r="D252" s="15"/>
      <c r="E252" s="15"/>
      <c r="F252" s="15">
        <f>IF(AND(ISNUMBER(D252),ISNUMBER(E252),E252&gt;D252),E252-D252,"")</f>
      </c>
      <c r="G252" s="14"/>
      <c r="H252" s="14"/>
      <c r="I252" s="16">
        <f>IF(OR(A252="",F252=""),"",IF(OR(H252="Home to zone / back",H252="Personal"),0,IF(A252&gt;=DATE(2026,7,1),0.76,0.725)))</f>
      </c>
      <c r="J252" s="17">
        <f>IF(OR(F252="",I252=""),"",ROUND(F252*I252,2))</f>
      </c>
      <c r="K252" s="17"/>
    </row>
    <row r="253" spans="1:11" x14ac:dyDescent="0.25">
      <c r="A253" s="9"/>
      <c r="D253" s="10"/>
      <c r="E253" s="10"/>
      <c r="F253" s="10">
        <f>IF(AND(ISNUMBER(D253),ISNUMBER(E253),E253&gt;D253),E253-D253,"")</f>
      </c>
      <c r="I253" s="11">
        <f>IF(OR(A253="",F253=""),"",IF(OR(H253="Home to zone / back",H253="Personal"),0,IF(A253&gt;=DATE(2026,7,1),0.76,0.725)))</f>
      </c>
      <c r="J253" s="12">
        <f>IF(OR(F253="",I253=""),"",ROUND(F253*I253,2))</f>
      </c>
      <c r="K253" s="12"/>
    </row>
    <row r="254" spans="1:11" x14ac:dyDescent="0.25">
      <c r="A254" s="13"/>
      <c r="B254" s="14"/>
      <c r="C254" s="14"/>
      <c r="D254" s="15"/>
      <c r="E254" s="15"/>
      <c r="F254" s="15">
        <f>IF(AND(ISNUMBER(D254),ISNUMBER(E254),E254&gt;D254),E254-D254,"")</f>
      </c>
      <c r="G254" s="14"/>
      <c r="H254" s="14"/>
      <c r="I254" s="16">
        <f>IF(OR(A254="",F254=""),"",IF(OR(H254="Home to zone / back",H254="Personal"),0,IF(A254&gt;=DATE(2026,7,1),0.76,0.725)))</f>
      </c>
      <c r="J254" s="17">
        <f>IF(OR(F254="",I254=""),"",ROUND(F254*I254,2))</f>
      </c>
      <c r="K254" s="17"/>
    </row>
    <row r="255" spans="1:11" x14ac:dyDescent="0.25">
      <c r="A255" s="9"/>
      <c r="D255" s="10"/>
      <c r="E255" s="10"/>
      <c r="F255" s="10">
        <f>IF(AND(ISNUMBER(D255),ISNUMBER(E255),E255&gt;D255),E255-D255,"")</f>
      </c>
      <c r="I255" s="11">
        <f>IF(OR(A255="",F255=""),"",IF(OR(H255="Home to zone / back",H255="Personal"),0,IF(A255&gt;=DATE(2026,7,1),0.76,0.725)))</f>
      </c>
      <c r="J255" s="12">
        <f>IF(OR(F255="",I255=""),"",ROUND(F255*I255,2))</f>
      </c>
      <c r="K255" s="12"/>
    </row>
    <row r="256" spans="1:11" x14ac:dyDescent="0.25">
      <c r="A256" s="13"/>
      <c r="B256" s="14"/>
      <c r="C256" s="14"/>
      <c r="D256" s="15"/>
      <c r="E256" s="15"/>
      <c r="F256" s="15">
        <f>IF(AND(ISNUMBER(D256),ISNUMBER(E256),E256&gt;D256),E256-D256,"")</f>
      </c>
      <c r="G256" s="14"/>
      <c r="H256" s="14"/>
      <c r="I256" s="16">
        <f>IF(OR(A256="",F256=""),"",IF(OR(H256="Home to zone / back",H256="Personal"),0,IF(A256&gt;=DATE(2026,7,1),0.76,0.725)))</f>
      </c>
      <c r="J256" s="17">
        <f>IF(OR(F256="",I256=""),"",ROUND(F256*I256,2))</f>
      </c>
      <c r="K256" s="17"/>
    </row>
    <row r="257" spans="1:11" x14ac:dyDescent="0.25">
      <c r="A257" s="9"/>
      <c r="D257" s="10"/>
      <c r="E257" s="10"/>
      <c r="F257" s="10">
        <f>IF(AND(ISNUMBER(D257),ISNUMBER(E257),E257&gt;D257),E257-D257,"")</f>
      </c>
      <c r="I257" s="11">
        <f>IF(OR(A257="",F257=""),"",IF(OR(H257="Home to zone / back",H257="Personal"),0,IF(A257&gt;=DATE(2026,7,1),0.76,0.725)))</f>
      </c>
      <c r="J257" s="12">
        <f>IF(OR(F257="",I257=""),"",ROUND(F257*I257,2))</f>
      </c>
      <c r="K257" s="12"/>
    </row>
    <row r="258" spans="1:11" x14ac:dyDescent="0.25">
      <c r="A258" s="13"/>
      <c r="B258" s="14"/>
      <c r="C258" s="14"/>
      <c r="D258" s="15"/>
      <c r="E258" s="15"/>
      <c r="F258" s="15">
        <f>IF(AND(ISNUMBER(D258),ISNUMBER(E258),E258&gt;D258),E258-D258,"")</f>
      </c>
      <c r="G258" s="14"/>
      <c r="H258" s="14"/>
      <c r="I258" s="16">
        <f>IF(OR(A258="",F258=""),"",IF(OR(H258="Home to zone / back",H258="Personal"),0,IF(A258&gt;=DATE(2026,7,1),0.76,0.725)))</f>
      </c>
      <c r="J258" s="17">
        <f>IF(OR(F258="",I258=""),"",ROUND(F258*I258,2))</f>
      </c>
      <c r="K258" s="17"/>
    </row>
    <row r="259" spans="1:11" x14ac:dyDescent="0.25">
      <c r="A259" s="9"/>
      <c r="D259" s="10"/>
      <c r="E259" s="10"/>
      <c r="F259" s="10">
        <f>IF(AND(ISNUMBER(D259),ISNUMBER(E259),E259&gt;D259),E259-D259,"")</f>
      </c>
      <c r="I259" s="11">
        <f>IF(OR(A259="",F259=""),"",IF(OR(H259="Home to zone / back",H259="Personal"),0,IF(A259&gt;=DATE(2026,7,1),0.76,0.725)))</f>
      </c>
      <c r="J259" s="12">
        <f>IF(OR(F259="",I259=""),"",ROUND(F259*I259,2))</f>
      </c>
      <c r="K259" s="12"/>
    </row>
    <row r="260" spans="1:11" x14ac:dyDescent="0.25">
      <c r="A260" s="13"/>
      <c r="B260" s="14"/>
      <c r="C260" s="14"/>
      <c r="D260" s="15"/>
      <c r="E260" s="15"/>
      <c r="F260" s="15">
        <f>IF(AND(ISNUMBER(D260),ISNUMBER(E260),E260&gt;D260),E260-D260,"")</f>
      </c>
      <c r="G260" s="14"/>
      <c r="H260" s="14"/>
      <c r="I260" s="16">
        <f>IF(OR(A260="",F260=""),"",IF(OR(H260="Home to zone / back",H260="Personal"),0,IF(A260&gt;=DATE(2026,7,1),0.76,0.725)))</f>
      </c>
      <c r="J260" s="17">
        <f>IF(OR(F260="",I260=""),"",ROUND(F260*I260,2))</f>
      </c>
      <c r="K260" s="17"/>
    </row>
    <row r="261" spans="1:11" x14ac:dyDescent="0.25">
      <c r="A261" s="9"/>
      <c r="D261" s="10"/>
      <c r="E261" s="10"/>
      <c r="F261" s="10">
        <f>IF(AND(ISNUMBER(D261),ISNUMBER(E261),E261&gt;D261),E261-D261,"")</f>
      </c>
      <c r="I261" s="11">
        <f>IF(OR(A261="",F261=""),"",IF(OR(H261="Home to zone / back",H261="Personal"),0,IF(A261&gt;=DATE(2026,7,1),0.76,0.725)))</f>
      </c>
      <c r="J261" s="12">
        <f>IF(OR(F261="",I261=""),"",ROUND(F261*I261,2))</f>
      </c>
      <c r="K261" s="12"/>
    </row>
    <row r="262" spans="1:11" x14ac:dyDescent="0.25">
      <c r="A262" s="13"/>
      <c r="B262" s="14"/>
      <c r="C262" s="14"/>
      <c r="D262" s="15"/>
      <c r="E262" s="15"/>
      <c r="F262" s="15">
        <f>IF(AND(ISNUMBER(D262),ISNUMBER(E262),E262&gt;D262),E262-D262,"")</f>
      </c>
      <c r="G262" s="14"/>
      <c r="H262" s="14"/>
      <c r="I262" s="16">
        <f>IF(OR(A262="",F262=""),"",IF(OR(H262="Home to zone / back",H262="Personal"),0,IF(A262&gt;=DATE(2026,7,1),0.76,0.725)))</f>
      </c>
      <c r="J262" s="17">
        <f>IF(OR(F262="",I262=""),"",ROUND(F262*I262,2))</f>
      </c>
      <c r="K262" s="17"/>
    </row>
    <row r="263" spans="1:11" x14ac:dyDescent="0.25">
      <c r="A263" s="9"/>
      <c r="D263" s="10"/>
      <c r="E263" s="10"/>
      <c r="F263" s="10">
        <f>IF(AND(ISNUMBER(D263),ISNUMBER(E263),E263&gt;D263),E263-D263,"")</f>
      </c>
      <c r="I263" s="11">
        <f>IF(OR(A263="",F263=""),"",IF(OR(H263="Home to zone / back",H263="Personal"),0,IF(A263&gt;=DATE(2026,7,1),0.76,0.725)))</f>
      </c>
      <c r="J263" s="12">
        <f>IF(OR(F263="",I263=""),"",ROUND(F263*I263,2))</f>
      </c>
      <c r="K263" s="12"/>
    </row>
    <row r="264" spans="1:11" x14ac:dyDescent="0.25">
      <c r="A264" s="13"/>
      <c r="B264" s="14"/>
      <c r="C264" s="14"/>
      <c r="D264" s="15"/>
      <c r="E264" s="15"/>
      <c r="F264" s="15">
        <f>IF(AND(ISNUMBER(D264),ISNUMBER(E264),E264&gt;D264),E264-D264,"")</f>
      </c>
      <c r="G264" s="14"/>
      <c r="H264" s="14"/>
      <c r="I264" s="16">
        <f>IF(OR(A264="",F264=""),"",IF(OR(H264="Home to zone / back",H264="Personal"),0,IF(A264&gt;=DATE(2026,7,1),0.76,0.725)))</f>
      </c>
      <c r="J264" s="17">
        <f>IF(OR(F264="",I264=""),"",ROUND(F264*I264,2))</f>
      </c>
      <c r="K264" s="17"/>
    </row>
    <row r="265" spans="1:11" x14ac:dyDescent="0.25">
      <c r="A265" s="9"/>
      <c r="D265" s="10"/>
      <c r="E265" s="10"/>
      <c r="F265" s="10">
        <f>IF(AND(ISNUMBER(D265),ISNUMBER(E265),E265&gt;D265),E265-D265,"")</f>
      </c>
      <c r="I265" s="11">
        <f>IF(OR(A265="",F265=""),"",IF(OR(H265="Home to zone / back",H265="Personal"),0,IF(A265&gt;=DATE(2026,7,1),0.76,0.725)))</f>
      </c>
      <c r="J265" s="12">
        <f>IF(OR(F265="",I265=""),"",ROUND(F265*I265,2))</f>
      </c>
      <c r="K265" s="12"/>
    </row>
    <row r="266" spans="1:11" x14ac:dyDescent="0.25">
      <c r="A266" s="13"/>
      <c r="B266" s="14"/>
      <c r="C266" s="14"/>
      <c r="D266" s="15"/>
      <c r="E266" s="15"/>
      <c r="F266" s="15">
        <f>IF(AND(ISNUMBER(D266),ISNUMBER(E266),E266&gt;D266),E266-D266,"")</f>
      </c>
      <c r="G266" s="14"/>
      <c r="H266" s="14"/>
      <c r="I266" s="16">
        <f>IF(OR(A266="",F266=""),"",IF(OR(H266="Home to zone / back",H266="Personal"),0,IF(A266&gt;=DATE(2026,7,1),0.76,0.725)))</f>
      </c>
      <c r="J266" s="17">
        <f>IF(OR(F266="",I266=""),"",ROUND(F266*I266,2))</f>
      </c>
      <c r="K266" s="17"/>
    </row>
    <row r="267" spans="1:11" x14ac:dyDescent="0.25">
      <c r="A267" s="9"/>
      <c r="D267" s="10"/>
      <c r="E267" s="10"/>
      <c r="F267" s="10">
        <f>IF(AND(ISNUMBER(D267),ISNUMBER(E267),E267&gt;D267),E267-D267,"")</f>
      </c>
      <c r="I267" s="11">
        <f>IF(OR(A267="",F267=""),"",IF(OR(H267="Home to zone / back",H267="Personal"),0,IF(A267&gt;=DATE(2026,7,1),0.76,0.725)))</f>
      </c>
      <c r="J267" s="12">
        <f>IF(OR(F267="",I267=""),"",ROUND(F267*I267,2))</f>
      </c>
      <c r="K267" s="12"/>
    </row>
    <row r="268" spans="1:11" x14ac:dyDescent="0.25">
      <c r="A268" s="13"/>
      <c r="B268" s="14"/>
      <c r="C268" s="14"/>
      <c r="D268" s="15"/>
      <c r="E268" s="15"/>
      <c r="F268" s="15">
        <f>IF(AND(ISNUMBER(D268),ISNUMBER(E268),E268&gt;D268),E268-D268,"")</f>
      </c>
      <c r="G268" s="14"/>
      <c r="H268" s="14"/>
      <c r="I268" s="16">
        <f>IF(OR(A268="",F268=""),"",IF(OR(H268="Home to zone / back",H268="Personal"),0,IF(A268&gt;=DATE(2026,7,1),0.76,0.725)))</f>
      </c>
      <c r="J268" s="17">
        <f>IF(OR(F268="",I268=""),"",ROUND(F268*I268,2))</f>
      </c>
      <c r="K268" s="17"/>
    </row>
    <row r="269" spans="1:11" x14ac:dyDescent="0.25">
      <c r="A269" s="9"/>
      <c r="D269" s="10"/>
      <c r="E269" s="10"/>
      <c r="F269" s="10">
        <f>IF(AND(ISNUMBER(D269),ISNUMBER(E269),E269&gt;D269),E269-D269,"")</f>
      </c>
      <c r="I269" s="11">
        <f>IF(OR(A269="",F269=""),"",IF(OR(H269="Home to zone / back",H269="Personal"),0,IF(A269&gt;=DATE(2026,7,1),0.76,0.725)))</f>
      </c>
      <c r="J269" s="12">
        <f>IF(OR(F269="",I269=""),"",ROUND(F269*I269,2))</f>
      </c>
      <c r="K269" s="12"/>
    </row>
    <row r="270" spans="1:11" x14ac:dyDescent="0.25">
      <c r="A270" s="13"/>
      <c r="B270" s="14"/>
      <c r="C270" s="14"/>
      <c r="D270" s="15"/>
      <c r="E270" s="15"/>
      <c r="F270" s="15">
        <f>IF(AND(ISNUMBER(D270),ISNUMBER(E270),E270&gt;D270),E270-D270,"")</f>
      </c>
      <c r="G270" s="14"/>
      <c r="H270" s="14"/>
      <c r="I270" s="16">
        <f>IF(OR(A270="",F270=""),"",IF(OR(H270="Home to zone / back",H270="Personal"),0,IF(A270&gt;=DATE(2026,7,1),0.76,0.725)))</f>
      </c>
      <c r="J270" s="17">
        <f>IF(OR(F270="",I270=""),"",ROUND(F270*I270,2))</f>
      </c>
      <c r="K270" s="17"/>
    </row>
    <row r="271" spans="1:11" x14ac:dyDescent="0.25">
      <c r="A271" s="9"/>
      <c r="D271" s="10"/>
      <c r="E271" s="10"/>
      <c r="F271" s="10">
        <f>IF(AND(ISNUMBER(D271),ISNUMBER(E271),E271&gt;D271),E271-D271,"")</f>
      </c>
      <c r="I271" s="11">
        <f>IF(OR(A271="",F271=""),"",IF(OR(H271="Home to zone / back",H271="Personal"),0,IF(A271&gt;=DATE(2026,7,1),0.76,0.725)))</f>
      </c>
      <c r="J271" s="12">
        <f>IF(OR(F271="",I271=""),"",ROUND(F271*I271,2))</f>
      </c>
      <c r="K271" s="12"/>
    </row>
    <row r="272" spans="1:11" x14ac:dyDescent="0.25">
      <c r="A272" s="13"/>
      <c r="B272" s="14"/>
      <c r="C272" s="14"/>
      <c r="D272" s="15"/>
      <c r="E272" s="15"/>
      <c r="F272" s="15">
        <f>IF(AND(ISNUMBER(D272),ISNUMBER(E272),E272&gt;D272),E272-D272,"")</f>
      </c>
      <c r="G272" s="14"/>
      <c r="H272" s="14"/>
      <c r="I272" s="16">
        <f>IF(OR(A272="",F272=""),"",IF(OR(H272="Home to zone / back",H272="Personal"),0,IF(A272&gt;=DATE(2026,7,1),0.76,0.725)))</f>
      </c>
      <c r="J272" s="17">
        <f>IF(OR(F272="",I272=""),"",ROUND(F272*I272,2))</f>
      </c>
      <c r="K272" s="17"/>
    </row>
    <row r="273" spans="1:11" x14ac:dyDescent="0.25">
      <c r="A273" s="9"/>
      <c r="D273" s="10"/>
      <c r="E273" s="10"/>
      <c r="F273" s="10">
        <f>IF(AND(ISNUMBER(D273),ISNUMBER(E273),E273&gt;D273),E273-D273,"")</f>
      </c>
      <c r="I273" s="11">
        <f>IF(OR(A273="",F273=""),"",IF(OR(H273="Home to zone / back",H273="Personal"),0,IF(A273&gt;=DATE(2026,7,1),0.76,0.725)))</f>
      </c>
      <c r="J273" s="12">
        <f>IF(OR(F273="",I273=""),"",ROUND(F273*I273,2))</f>
      </c>
      <c r="K273" s="12"/>
    </row>
    <row r="274" spans="1:11" x14ac:dyDescent="0.25">
      <c r="A274" s="13"/>
      <c r="B274" s="14"/>
      <c r="C274" s="14"/>
      <c r="D274" s="15"/>
      <c r="E274" s="15"/>
      <c r="F274" s="15">
        <f>IF(AND(ISNUMBER(D274),ISNUMBER(E274),E274&gt;D274),E274-D274,"")</f>
      </c>
      <c r="G274" s="14"/>
      <c r="H274" s="14"/>
      <c r="I274" s="16">
        <f>IF(OR(A274="",F274=""),"",IF(OR(H274="Home to zone / back",H274="Personal"),0,IF(A274&gt;=DATE(2026,7,1),0.76,0.725)))</f>
      </c>
      <c r="J274" s="17">
        <f>IF(OR(F274="",I274=""),"",ROUND(F274*I274,2))</f>
      </c>
      <c r="K274" s="17"/>
    </row>
    <row r="275" spans="1:11" x14ac:dyDescent="0.25">
      <c r="A275" s="9"/>
      <c r="D275" s="10"/>
      <c r="E275" s="10"/>
      <c r="F275" s="10">
        <f>IF(AND(ISNUMBER(D275),ISNUMBER(E275),E275&gt;D275),E275-D275,"")</f>
      </c>
      <c r="I275" s="11">
        <f>IF(OR(A275="",F275=""),"",IF(OR(H275="Home to zone / back",H275="Personal"),0,IF(A275&gt;=DATE(2026,7,1),0.76,0.725)))</f>
      </c>
      <c r="J275" s="12">
        <f>IF(OR(F275="",I275=""),"",ROUND(F275*I275,2))</f>
      </c>
      <c r="K275" s="12"/>
    </row>
    <row r="276" spans="1:11" x14ac:dyDescent="0.25">
      <c r="A276" s="13"/>
      <c r="B276" s="14"/>
      <c r="C276" s="14"/>
      <c r="D276" s="15"/>
      <c r="E276" s="15"/>
      <c r="F276" s="15">
        <f>IF(AND(ISNUMBER(D276),ISNUMBER(E276),E276&gt;D276),E276-D276,"")</f>
      </c>
      <c r="G276" s="14"/>
      <c r="H276" s="14"/>
      <c r="I276" s="16">
        <f>IF(OR(A276="",F276=""),"",IF(OR(H276="Home to zone / back",H276="Personal"),0,IF(A276&gt;=DATE(2026,7,1),0.76,0.725)))</f>
      </c>
      <c r="J276" s="17">
        <f>IF(OR(F276="",I276=""),"",ROUND(F276*I276,2))</f>
      </c>
      <c r="K276" s="17"/>
    </row>
    <row r="277" spans="1:11" x14ac:dyDescent="0.25">
      <c r="A277" s="9"/>
      <c r="D277" s="10"/>
      <c r="E277" s="10"/>
      <c r="F277" s="10">
        <f>IF(AND(ISNUMBER(D277),ISNUMBER(E277),E277&gt;D277),E277-D277,"")</f>
      </c>
      <c r="I277" s="11">
        <f>IF(OR(A277="",F277=""),"",IF(OR(H277="Home to zone / back",H277="Personal"),0,IF(A277&gt;=DATE(2026,7,1),0.76,0.725)))</f>
      </c>
      <c r="J277" s="12">
        <f>IF(OR(F277="",I277=""),"",ROUND(F277*I277,2))</f>
      </c>
      <c r="K277" s="12"/>
    </row>
    <row r="278" spans="1:11" x14ac:dyDescent="0.25">
      <c r="A278" s="13"/>
      <c r="B278" s="14"/>
      <c r="C278" s="14"/>
      <c r="D278" s="15"/>
      <c r="E278" s="15"/>
      <c r="F278" s="15">
        <f>IF(AND(ISNUMBER(D278),ISNUMBER(E278),E278&gt;D278),E278-D278,"")</f>
      </c>
      <c r="G278" s="14"/>
      <c r="H278" s="14"/>
      <c r="I278" s="16">
        <f>IF(OR(A278="",F278=""),"",IF(OR(H278="Home to zone / back",H278="Personal"),0,IF(A278&gt;=DATE(2026,7,1),0.76,0.725)))</f>
      </c>
      <c r="J278" s="17">
        <f>IF(OR(F278="",I278=""),"",ROUND(F278*I278,2))</f>
      </c>
      <c r="K278" s="17"/>
    </row>
    <row r="279" spans="1:11" x14ac:dyDescent="0.25">
      <c r="A279" s="9"/>
      <c r="D279" s="10"/>
      <c r="E279" s="10"/>
      <c r="F279" s="10">
        <f>IF(AND(ISNUMBER(D279),ISNUMBER(E279),E279&gt;D279),E279-D279,"")</f>
      </c>
      <c r="I279" s="11">
        <f>IF(OR(A279="",F279=""),"",IF(OR(H279="Home to zone / back",H279="Personal"),0,IF(A279&gt;=DATE(2026,7,1),0.76,0.725)))</f>
      </c>
      <c r="J279" s="12">
        <f>IF(OR(F279="",I279=""),"",ROUND(F279*I279,2))</f>
      </c>
      <c r="K279" s="12"/>
    </row>
    <row r="280" spans="1:11" x14ac:dyDescent="0.25">
      <c r="A280" s="13"/>
      <c r="B280" s="14"/>
      <c r="C280" s="14"/>
      <c r="D280" s="15"/>
      <c r="E280" s="15"/>
      <c r="F280" s="15">
        <f>IF(AND(ISNUMBER(D280),ISNUMBER(E280),E280&gt;D280),E280-D280,"")</f>
      </c>
      <c r="G280" s="14"/>
      <c r="H280" s="14"/>
      <c r="I280" s="16">
        <f>IF(OR(A280="",F280=""),"",IF(OR(H280="Home to zone / back",H280="Personal"),0,IF(A280&gt;=DATE(2026,7,1),0.76,0.725)))</f>
      </c>
      <c r="J280" s="17">
        <f>IF(OR(F280="",I280=""),"",ROUND(F280*I280,2))</f>
      </c>
      <c r="K280" s="17"/>
    </row>
    <row r="281" spans="1:11" x14ac:dyDescent="0.25">
      <c r="A281" s="9"/>
      <c r="D281" s="10"/>
      <c r="E281" s="10"/>
      <c r="F281" s="10">
        <f>IF(AND(ISNUMBER(D281),ISNUMBER(E281),E281&gt;D281),E281-D281,"")</f>
      </c>
      <c r="I281" s="11">
        <f>IF(OR(A281="",F281=""),"",IF(OR(H281="Home to zone / back",H281="Personal"),0,IF(A281&gt;=DATE(2026,7,1),0.76,0.725)))</f>
      </c>
      <c r="J281" s="12">
        <f>IF(OR(F281="",I281=""),"",ROUND(F281*I281,2))</f>
      </c>
      <c r="K281" s="12"/>
    </row>
    <row r="282" spans="1:11" x14ac:dyDescent="0.25">
      <c r="A282" s="13"/>
      <c r="B282" s="14"/>
      <c r="C282" s="14"/>
      <c r="D282" s="15"/>
      <c r="E282" s="15"/>
      <c r="F282" s="15">
        <f>IF(AND(ISNUMBER(D282),ISNUMBER(E282),E282&gt;D282),E282-D282,"")</f>
      </c>
      <c r="G282" s="14"/>
      <c r="H282" s="14"/>
      <c r="I282" s="16">
        <f>IF(OR(A282="",F282=""),"",IF(OR(H282="Home to zone / back",H282="Personal"),0,IF(A282&gt;=DATE(2026,7,1),0.76,0.725)))</f>
      </c>
      <c r="J282" s="17">
        <f>IF(OR(F282="",I282=""),"",ROUND(F282*I282,2))</f>
      </c>
      <c r="K282" s="17"/>
    </row>
    <row r="283" spans="1:11" x14ac:dyDescent="0.25">
      <c r="A283" s="9"/>
      <c r="D283" s="10"/>
      <c r="E283" s="10"/>
      <c r="F283" s="10">
        <f>IF(AND(ISNUMBER(D283),ISNUMBER(E283),E283&gt;D283),E283-D283,"")</f>
      </c>
      <c r="I283" s="11">
        <f>IF(OR(A283="",F283=""),"",IF(OR(H283="Home to zone / back",H283="Personal"),0,IF(A283&gt;=DATE(2026,7,1),0.76,0.725)))</f>
      </c>
      <c r="J283" s="12">
        <f>IF(OR(F283="",I283=""),"",ROUND(F283*I283,2))</f>
      </c>
      <c r="K283" s="12"/>
    </row>
    <row r="284" spans="1:11" x14ac:dyDescent="0.25">
      <c r="A284" s="13"/>
      <c r="B284" s="14"/>
      <c r="C284" s="14"/>
      <c r="D284" s="15"/>
      <c r="E284" s="15"/>
      <c r="F284" s="15">
        <f>IF(AND(ISNUMBER(D284),ISNUMBER(E284),E284&gt;D284),E284-D284,"")</f>
      </c>
      <c r="G284" s="14"/>
      <c r="H284" s="14"/>
      <c r="I284" s="16">
        <f>IF(OR(A284="",F284=""),"",IF(OR(H284="Home to zone / back",H284="Personal"),0,IF(A284&gt;=DATE(2026,7,1),0.76,0.725)))</f>
      </c>
      <c r="J284" s="17">
        <f>IF(OR(F284="",I284=""),"",ROUND(F284*I284,2))</f>
      </c>
      <c r="K284" s="17"/>
    </row>
    <row r="285" spans="1:11" x14ac:dyDescent="0.25">
      <c r="A285" s="9"/>
      <c r="D285" s="10"/>
      <c r="E285" s="10"/>
      <c r="F285" s="10">
        <f>IF(AND(ISNUMBER(D285),ISNUMBER(E285),E285&gt;D285),E285-D285,"")</f>
      </c>
      <c r="I285" s="11">
        <f>IF(OR(A285="",F285=""),"",IF(OR(H285="Home to zone / back",H285="Personal"),0,IF(A285&gt;=DATE(2026,7,1),0.76,0.725)))</f>
      </c>
      <c r="J285" s="12">
        <f>IF(OR(F285="",I285=""),"",ROUND(F285*I285,2))</f>
      </c>
      <c r="K285" s="12"/>
    </row>
    <row r="286" spans="1:11" x14ac:dyDescent="0.25">
      <c r="A286" s="13"/>
      <c r="B286" s="14"/>
      <c r="C286" s="14"/>
      <c r="D286" s="15"/>
      <c r="E286" s="15"/>
      <c r="F286" s="15">
        <f>IF(AND(ISNUMBER(D286),ISNUMBER(E286),E286&gt;D286),E286-D286,"")</f>
      </c>
      <c r="G286" s="14"/>
      <c r="H286" s="14"/>
      <c r="I286" s="16">
        <f>IF(OR(A286="",F286=""),"",IF(OR(H286="Home to zone / back",H286="Personal"),0,IF(A286&gt;=DATE(2026,7,1),0.76,0.725)))</f>
      </c>
      <c r="J286" s="17">
        <f>IF(OR(F286="",I286=""),"",ROUND(F286*I286,2))</f>
      </c>
      <c r="K286" s="17"/>
    </row>
    <row r="287" spans="1:11" x14ac:dyDescent="0.25">
      <c r="A287" s="9"/>
      <c r="D287" s="10"/>
      <c r="E287" s="10"/>
      <c r="F287" s="10">
        <f>IF(AND(ISNUMBER(D287),ISNUMBER(E287),E287&gt;D287),E287-D287,"")</f>
      </c>
      <c r="I287" s="11">
        <f>IF(OR(A287="",F287=""),"",IF(OR(H287="Home to zone / back",H287="Personal"),0,IF(A287&gt;=DATE(2026,7,1),0.76,0.725)))</f>
      </c>
      <c r="J287" s="12">
        <f>IF(OR(F287="",I287=""),"",ROUND(F287*I287,2))</f>
      </c>
      <c r="K287" s="12"/>
    </row>
    <row r="288" spans="1:11" x14ac:dyDescent="0.25">
      <c r="A288" s="13"/>
      <c r="B288" s="14"/>
      <c r="C288" s="14"/>
      <c r="D288" s="15"/>
      <c r="E288" s="15"/>
      <c r="F288" s="15">
        <f>IF(AND(ISNUMBER(D288),ISNUMBER(E288),E288&gt;D288),E288-D288,"")</f>
      </c>
      <c r="G288" s="14"/>
      <c r="H288" s="14"/>
      <c r="I288" s="16">
        <f>IF(OR(A288="",F288=""),"",IF(OR(H288="Home to zone / back",H288="Personal"),0,IF(A288&gt;=DATE(2026,7,1),0.76,0.725)))</f>
      </c>
      <c r="J288" s="17">
        <f>IF(OR(F288="",I288=""),"",ROUND(F288*I288,2))</f>
      </c>
      <c r="K288" s="17"/>
    </row>
    <row r="289" spans="1:11" x14ac:dyDescent="0.25">
      <c r="A289" s="9"/>
      <c r="D289" s="10"/>
      <c r="E289" s="10"/>
      <c r="F289" s="10">
        <f>IF(AND(ISNUMBER(D289),ISNUMBER(E289),E289&gt;D289),E289-D289,"")</f>
      </c>
      <c r="I289" s="11">
        <f>IF(OR(A289="",F289=""),"",IF(OR(H289="Home to zone / back",H289="Personal"),0,IF(A289&gt;=DATE(2026,7,1),0.76,0.725)))</f>
      </c>
      <c r="J289" s="12">
        <f>IF(OR(F289="",I289=""),"",ROUND(F289*I289,2))</f>
      </c>
      <c r="K289" s="12"/>
    </row>
    <row r="290" spans="1:11" x14ac:dyDescent="0.25">
      <c r="A290" s="13"/>
      <c r="B290" s="14"/>
      <c r="C290" s="14"/>
      <c r="D290" s="15"/>
      <c r="E290" s="15"/>
      <c r="F290" s="15">
        <f>IF(AND(ISNUMBER(D290),ISNUMBER(E290),E290&gt;D290),E290-D290,"")</f>
      </c>
      <c r="G290" s="14"/>
      <c r="H290" s="14"/>
      <c r="I290" s="16">
        <f>IF(OR(A290="",F290=""),"",IF(OR(H290="Home to zone / back",H290="Personal"),0,IF(A290&gt;=DATE(2026,7,1),0.76,0.725)))</f>
      </c>
      <c r="J290" s="17">
        <f>IF(OR(F290="",I290=""),"",ROUND(F290*I290,2))</f>
      </c>
      <c r="K290" s="17"/>
    </row>
    <row r="291" spans="1:11" x14ac:dyDescent="0.25">
      <c r="A291" s="9"/>
      <c r="D291" s="10"/>
      <c r="E291" s="10"/>
      <c r="F291" s="10">
        <f>IF(AND(ISNUMBER(D291),ISNUMBER(E291),E291&gt;D291),E291-D291,"")</f>
      </c>
      <c r="I291" s="11">
        <f>IF(OR(A291="",F291=""),"",IF(OR(H291="Home to zone / back",H291="Personal"),0,IF(A291&gt;=DATE(2026,7,1),0.76,0.725)))</f>
      </c>
      <c r="J291" s="12">
        <f>IF(OR(F291="",I291=""),"",ROUND(F291*I291,2))</f>
      </c>
      <c r="K291" s="12"/>
    </row>
    <row r="292" spans="1:11" x14ac:dyDescent="0.25">
      <c r="A292" s="13"/>
      <c r="B292" s="14"/>
      <c r="C292" s="14"/>
      <c r="D292" s="15"/>
      <c r="E292" s="15"/>
      <c r="F292" s="15">
        <f>IF(AND(ISNUMBER(D292),ISNUMBER(E292),E292&gt;D292),E292-D292,"")</f>
      </c>
      <c r="G292" s="14"/>
      <c r="H292" s="14"/>
      <c r="I292" s="16">
        <f>IF(OR(A292="",F292=""),"",IF(OR(H292="Home to zone / back",H292="Personal"),0,IF(A292&gt;=DATE(2026,7,1),0.76,0.725)))</f>
      </c>
      <c r="J292" s="17">
        <f>IF(OR(F292="",I292=""),"",ROUND(F292*I292,2))</f>
      </c>
      <c r="K292" s="17"/>
    </row>
    <row r="293" spans="1:11" x14ac:dyDescent="0.25">
      <c r="A293" s="9"/>
      <c r="D293" s="10"/>
      <c r="E293" s="10"/>
      <c r="F293" s="10">
        <f>IF(AND(ISNUMBER(D293),ISNUMBER(E293),E293&gt;D293),E293-D293,"")</f>
      </c>
      <c r="I293" s="11">
        <f>IF(OR(A293="",F293=""),"",IF(OR(H293="Home to zone / back",H293="Personal"),0,IF(A293&gt;=DATE(2026,7,1),0.76,0.725)))</f>
      </c>
      <c r="J293" s="12">
        <f>IF(OR(F293="",I293=""),"",ROUND(F293*I293,2))</f>
      </c>
      <c r="K293" s="12"/>
    </row>
    <row r="294" spans="1:11" x14ac:dyDescent="0.25">
      <c r="A294" s="13"/>
      <c r="B294" s="14"/>
      <c r="C294" s="14"/>
      <c r="D294" s="15"/>
      <c r="E294" s="15"/>
      <c r="F294" s="15">
        <f>IF(AND(ISNUMBER(D294),ISNUMBER(E294),E294&gt;D294),E294-D294,"")</f>
      </c>
      <c r="G294" s="14"/>
      <c r="H294" s="14"/>
      <c r="I294" s="16">
        <f>IF(OR(A294="",F294=""),"",IF(OR(H294="Home to zone / back",H294="Personal"),0,IF(A294&gt;=DATE(2026,7,1),0.76,0.725)))</f>
      </c>
      <c r="J294" s="17">
        <f>IF(OR(F294="",I294=""),"",ROUND(F294*I294,2))</f>
      </c>
      <c r="K294" s="17"/>
    </row>
    <row r="295" spans="1:11" x14ac:dyDescent="0.25">
      <c r="A295" s="9"/>
      <c r="D295" s="10"/>
      <c r="E295" s="10"/>
      <c r="F295" s="10">
        <f>IF(AND(ISNUMBER(D295),ISNUMBER(E295),E295&gt;D295),E295-D295,"")</f>
      </c>
      <c r="I295" s="11">
        <f>IF(OR(A295="",F295=""),"",IF(OR(H295="Home to zone / back",H295="Personal"),0,IF(A295&gt;=DATE(2026,7,1),0.76,0.725)))</f>
      </c>
      <c r="J295" s="12">
        <f>IF(OR(F295="",I295=""),"",ROUND(F295*I295,2))</f>
      </c>
      <c r="K295" s="12"/>
    </row>
    <row r="296" spans="1:11" x14ac:dyDescent="0.25">
      <c r="A296" s="13"/>
      <c r="B296" s="14"/>
      <c r="C296" s="14"/>
      <c r="D296" s="15"/>
      <c r="E296" s="15"/>
      <c r="F296" s="15">
        <f>IF(AND(ISNUMBER(D296),ISNUMBER(E296),E296&gt;D296),E296-D296,"")</f>
      </c>
      <c r="G296" s="14"/>
      <c r="H296" s="14"/>
      <c r="I296" s="16">
        <f>IF(OR(A296="",F296=""),"",IF(OR(H296="Home to zone / back",H296="Personal"),0,IF(A296&gt;=DATE(2026,7,1),0.76,0.725)))</f>
      </c>
      <c r="J296" s="17">
        <f>IF(OR(F296="",I296=""),"",ROUND(F296*I296,2))</f>
      </c>
      <c r="K296" s="17"/>
    </row>
    <row r="297" spans="1:11" x14ac:dyDescent="0.25">
      <c r="A297" s="9"/>
      <c r="D297" s="10"/>
      <c r="E297" s="10"/>
      <c r="F297" s="10">
        <f>IF(AND(ISNUMBER(D297),ISNUMBER(E297),E297&gt;D297),E297-D297,"")</f>
      </c>
      <c r="I297" s="11">
        <f>IF(OR(A297="",F297=""),"",IF(OR(H297="Home to zone / back",H297="Personal"),0,IF(A297&gt;=DATE(2026,7,1),0.76,0.725)))</f>
      </c>
      <c r="J297" s="12">
        <f>IF(OR(F297="",I297=""),"",ROUND(F297*I297,2))</f>
      </c>
      <c r="K297" s="12"/>
    </row>
    <row r="298" spans="1:11" x14ac:dyDescent="0.25">
      <c r="A298" s="13"/>
      <c r="B298" s="14"/>
      <c r="C298" s="14"/>
      <c r="D298" s="15"/>
      <c r="E298" s="15"/>
      <c r="F298" s="15">
        <f>IF(AND(ISNUMBER(D298),ISNUMBER(E298),E298&gt;D298),E298-D298,"")</f>
      </c>
      <c r="G298" s="14"/>
      <c r="H298" s="14"/>
      <c r="I298" s="16">
        <f>IF(OR(A298="",F298=""),"",IF(OR(H298="Home to zone / back",H298="Personal"),0,IF(A298&gt;=DATE(2026,7,1),0.76,0.725)))</f>
      </c>
      <c r="J298" s="17">
        <f>IF(OR(F298="",I298=""),"",ROUND(F298*I298,2))</f>
      </c>
      <c r="K298" s="17"/>
    </row>
    <row r="299" spans="1:11" x14ac:dyDescent="0.25">
      <c r="A299" s="9"/>
      <c r="D299" s="10"/>
      <c r="E299" s="10"/>
      <c r="F299" s="10">
        <f>IF(AND(ISNUMBER(D299),ISNUMBER(E299),E299&gt;D299),E299-D299,"")</f>
      </c>
      <c r="I299" s="11">
        <f>IF(OR(A299="",F299=""),"",IF(OR(H299="Home to zone / back",H299="Personal"),0,IF(A299&gt;=DATE(2026,7,1),0.76,0.725)))</f>
      </c>
      <c r="J299" s="12">
        <f>IF(OR(F299="",I299=""),"",ROUND(F299*I299,2))</f>
      </c>
      <c r="K299" s="12"/>
    </row>
    <row r="300" spans="1:11" x14ac:dyDescent="0.25">
      <c r="A300" s="13"/>
      <c r="B300" s="14"/>
      <c r="C300" s="14"/>
      <c r="D300" s="15"/>
      <c r="E300" s="15"/>
      <c r="F300" s="15">
        <f>IF(AND(ISNUMBER(D300),ISNUMBER(E300),E300&gt;D300),E300-D300,"")</f>
      </c>
      <c r="G300" s="14"/>
      <c r="H300" s="14"/>
      <c r="I300" s="16">
        <f>IF(OR(A300="",F300=""),"",IF(OR(H300="Home to zone / back",H300="Personal"),0,IF(A300&gt;=DATE(2026,7,1),0.76,0.725)))</f>
      </c>
      <c r="J300" s="17">
        <f>IF(OR(F300="",I300=""),"",ROUND(F300*I300,2))</f>
      </c>
      <c r="K300" s="17"/>
    </row>
    <row r="301" spans="1:11" x14ac:dyDescent="0.25">
      <c r="A301" s="9"/>
      <c r="D301" s="10"/>
      <c r="E301" s="10"/>
      <c r="F301" s="10">
        <f>IF(AND(ISNUMBER(D301),ISNUMBER(E301),E301&gt;D301),E301-D301,"")</f>
      </c>
      <c r="I301" s="11">
        <f>IF(OR(A301="",F301=""),"",IF(OR(H301="Home to zone / back",H301="Personal"),0,IF(A301&gt;=DATE(2026,7,1),0.76,0.725)))</f>
      </c>
      <c r="J301" s="12">
        <f>IF(OR(F301="",I301=""),"",ROUND(F301*I301,2))</f>
      </c>
      <c r="K301" s="12"/>
    </row>
    <row r="302" spans="1:11" x14ac:dyDescent="0.25">
      <c r="A302" s="13"/>
      <c r="B302" s="14"/>
      <c r="C302" s="14"/>
      <c r="D302" s="15"/>
      <c r="E302" s="15"/>
      <c r="F302" s="15">
        <f>IF(AND(ISNUMBER(D302),ISNUMBER(E302),E302&gt;D302),E302-D302,"")</f>
      </c>
      <c r="G302" s="14"/>
      <c r="H302" s="14"/>
      <c r="I302" s="16">
        <f>IF(OR(A302="",F302=""),"",IF(OR(H302="Home to zone / back",H302="Personal"),0,IF(A302&gt;=DATE(2026,7,1),0.76,0.725)))</f>
      </c>
      <c r="J302" s="17">
        <f>IF(OR(F302="",I302=""),"",ROUND(F302*I302,2))</f>
      </c>
      <c r="K302" s="17"/>
    </row>
    <row r="303" spans="1:11" x14ac:dyDescent="0.25">
      <c r="A303" s="9"/>
      <c r="D303" s="10"/>
      <c r="E303" s="10"/>
      <c r="F303" s="10">
        <f>IF(AND(ISNUMBER(D303),ISNUMBER(E303),E303&gt;D303),E303-D303,"")</f>
      </c>
      <c r="I303" s="11">
        <f>IF(OR(A303="",F303=""),"",IF(OR(H303="Home to zone / back",H303="Personal"),0,IF(A303&gt;=DATE(2026,7,1),0.76,0.725)))</f>
      </c>
      <c r="J303" s="12">
        <f>IF(OR(F303="",I303=""),"",ROUND(F303*I303,2))</f>
      </c>
      <c r="K303" s="12"/>
    </row>
    <row r="304" spans="1:11" x14ac:dyDescent="0.25">
      <c r="A304" s="13"/>
      <c r="B304" s="14"/>
      <c r="C304" s="14"/>
      <c r="D304" s="15"/>
      <c r="E304" s="15"/>
      <c r="F304" s="15">
        <f>IF(AND(ISNUMBER(D304),ISNUMBER(E304),E304&gt;D304),E304-D304,"")</f>
      </c>
      <c r="G304" s="14"/>
      <c r="H304" s="14"/>
      <c r="I304" s="16">
        <f>IF(OR(A304="",F304=""),"",IF(OR(H304="Home to zone / back",H304="Personal"),0,IF(A304&gt;=DATE(2026,7,1),0.76,0.725)))</f>
      </c>
      <c r="J304" s="17">
        <f>IF(OR(F304="",I304=""),"",ROUND(F304*I304,2))</f>
      </c>
      <c r="K304" s="17"/>
    </row>
    <row r="305" spans="1:11" x14ac:dyDescent="0.25">
      <c r="A305" s="9"/>
      <c r="D305" s="10"/>
      <c r="E305" s="10"/>
      <c r="F305" s="10">
        <f>IF(AND(ISNUMBER(D305),ISNUMBER(E305),E305&gt;D305),E305-D305,"")</f>
      </c>
      <c r="I305" s="11">
        <f>IF(OR(A305="",F305=""),"",IF(OR(H305="Home to zone / back",H305="Personal"),0,IF(A305&gt;=DATE(2026,7,1),0.76,0.725)))</f>
      </c>
      <c r="J305" s="12">
        <f>IF(OR(F305="",I305=""),"",ROUND(F305*I305,2))</f>
      </c>
      <c r="K305" s="12"/>
    </row>
    <row r="306" spans="1:11" x14ac:dyDescent="0.25">
      <c r="A306" s="13"/>
      <c r="B306" s="14"/>
      <c r="C306" s="14"/>
      <c r="D306" s="15"/>
      <c r="E306" s="15"/>
      <c r="F306" s="15">
        <f>IF(AND(ISNUMBER(D306),ISNUMBER(E306),E306&gt;D306),E306-D306,"")</f>
      </c>
      <c r="G306" s="14"/>
      <c r="H306" s="14"/>
      <c r="I306" s="16">
        <f>IF(OR(A306="",F306=""),"",IF(OR(H306="Home to zone / back",H306="Personal"),0,IF(A306&gt;=DATE(2026,7,1),0.76,0.725)))</f>
      </c>
      <c r="J306" s="17">
        <f>IF(OR(F306="",I306=""),"",ROUND(F306*I306,2))</f>
      </c>
      <c r="K306" s="17"/>
    </row>
    <row r="307" spans="1:11" x14ac:dyDescent="0.25">
      <c r="A307" s="9"/>
      <c r="D307" s="10"/>
      <c r="E307" s="10"/>
      <c r="F307" s="10">
        <f>IF(AND(ISNUMBER(D307),ISNUMBER(E307),E307&gt;D307),E307-D307,"")</f>
      </c>
      <c r="I307" s="11">
        <f>IF(OR(A307="",F307=""),"",IF(OR(H307="Home to zone / back",H307="Personal"),0,IF(A307&gt;=DATE(2026,7,1),0.76,0.725)))</f>
      </c>
      <c r="J307" s="12">
        <f>IF(OR(F307="",I307=""),"",ROUND(F307*I307,2))</f>
      </c>
      <c r="K307" s="12"/>
    </row>
    <row r="308" spans="1:11" x14ac:dyDescent="0.25">
      <c r="A308" s="13"/>
      <c r="B308" s="14"/>
      <c r="C308" s="14"/>
      <c r="D308" s="15"/>
      <c r="E308" s="15"/>
      <c r="F308" s="15">
        <f>IF(AND(ISNUMBER(D308),ISNUMBER(E308),E308&gt;D308),E308-D308,"")</f>
      </c>
      <c r="G308" s="14"/>
      <c r="H308" s="14"/>
      <c r="I308" s="16">
        <f>IF(OR(A308="",F308=""),"",IF(OR(H308="Home to zone / back",H308="Personal"),0,IF(A308&gt;=DATE(2026,7,1),0.76,0.725)))</f>
      </c>
      <c r="J308" s="17">
        <f>IF(OR(F308="",I308=""),"",ROUND(F308*I308,2))</f>
      </c>
      <c r="K308" s="17"/>
    </row>
    <row r="309" spans="1:11" x14ac:dyDescent="0.25">
      <c r="A309" s="9"/>
      <c r="D309" s="10"/>
      <c r="E309" s="10"/>
      <c r="F309" s="10">
        <f>IF(AND(ISNUMBER(D309),ISNUMBER(E309),E309&gt;D309),E309-D309,"")</f>
      </c>
      <c r="I309" s="11">
        <f>IF(OR(A309="",F309=""),"",IF(OR(H309="Home to zone / back",H309="Personal"),0,IF(A309&gt;=DATE(2026,7,1),0.76,0.725)))</f>
      </c>
      <c r="J309" s="12">
        <f>IF(OR(F309="",I309=""),"",ROUND(F309*I309,2))</f>
      </c>
      <c r="K309" s="12"/>
    </row>
    <row r="310" spans="1:11" x14ac:dyDescent="0.25">
      <c r="A310" s="13"/>
      <c r="B310" s="14"/>
      <c r="C310" s="14"/>
      <c r="D310" s="15"/>
      <c r="E310" s="15"/>
      <c r="F310" s="15">
        <f>IF(AND(ISNUMBER(D310),ISNUMBER(E310),E310&gt;D310),E310-D310,"")</f>
      </c>
      <c r="G310" s="14"/>
      <c r="H310" s="14"/>
      <c r="I310" s="16">
        <f>IF(OR(A310="",F310=""),"",IF(OR(H310="Home to zone / back",H310="Personal"),0,IF(A310&gt;=DATE(2026,7,1),0.76,0.725)))</f>
      </c>
      <c r="J310" s="17">
        <f>IF(OR(F310="",I310=""),"",ROUND(F310*I310,2))</f>
      </c>
      <c r="K310" s="17"/>
    </row>
    <row r="311" spans="1:11" x14ac:dyDescent="0.25">
      <c r="A311" s="9"/>
      <c r="D311" s="10"/>
      <c r="E311" s="10"/>
      <c r="F311" s="10">
        <f>IF(AND(ISNUMBER(D311),ISNUMBER(E311),E311&gt;D311),E311-D311,"")</f>
      </c>
      <c r="I311" s="11">
        <f>IF(OR(A311="",F311=""),"",IF(OR(H311="Home to zone / back",H311="Personal"),0,IF(A311&gt;=DATE(2026,7,1),0.76,0.725)))</f>
      </c>
      <c r="J311" s="12">
        <f>IF(OR(F311="",I311=""),"",ROUND(F311*I311,2))</f>
      </c>
      <c r="K311" s="12"/>
    </row>
    <row r="312" spans="1:11" x14ac:dyDescent="0.25">
      <c r="A312" s="13"/>
      <c r="B312" s="14"/>
      <c r="C312" s="14"/>
      <c r="D312" s="15"/>
      <c r="E312" s="15"/>
      <c r="F312" s="15">
        <f>IF(AND(ISNUMBER(D312),ISNUMBER(E312),E312&gt;D312),E312-D312,"")</f>
      </c>
      <c r="G312" s="14"/>
      <c r="H312" s="14"/>
      <c r="I312" s="16">
        <f>IF(OR(A312="",F312=""),"",IF(OR(H312="Home to zone / back",H312="Personal"),0,IF(A312&gt;=DATE(2026,7,1),0.76,0.725)))</f>
      </c>
      <c r="J312" s="17">
        <f>IF(OR(F312="",I312=""),"",ROUND(F312*I312,2))</f>
      </c>
      <c r="K312" s="17"/>
    </row>
    <row r="313" spans="1:11" x14ac:dyDescent="0.25">
      <c r="A313" s="9"/>
      <c r="D313" s="10"/>
      <c r="E313" s="10"/>
      <c r="F313" s="10">
        <f>IF(AND(ISNUMBER(D313),ISNUMBER(E313),E313&gt;D313),E313-D313,"")</f>
      </c>
      <c r="I313" s="11">
        <f>IF(OR(A313="",F313=""),"",IF(OR(H313="Home to zone / back",H313="Personal"),0,IF(A313&gt;=DATE(2026,7,1),0.76,0.725)))</f>
      </c>
      <c r="J313" s="12">
        <f>IF(OR(F313="",I313=""),"",ROUND(F313*I313,2))</f>
      </c>
      <c r="K313" s="12"/>
    </row>
    <row r="314" spans="1:11" x14ac:dyDescent="0.25">
      <c r="A314" s="13"/>
      <c r="B314" s="14"/>
      <c r="C314" s="14"/>
      <c r="D314" s="15"/>
      <c r="E314" s="15"/>
      <c r="F314" s="15">
        <f>IF(AND(ISNUMBER(D314),ISNUMBER(E314),E314&gt;D314),E314-D314,"")</f>
      </c>
      <c r="G314" s="14"/>
      <c r="H314" s="14"/>
      <c r="I314" s="16">
        <f>IF(OR(A314="",F314=""),"",IF(OR(H314="Home to zone / back",H314="Personal"),0,IF(A314&gt;=DATE(2026,7,1),0.76,0.725)))</f>
      </c>
      <c r="J314" s="17">
        <f>IF(OR(F314="",I314=""),"",ROUND(F314*I314,2))</f>
      </c>
      <c r="K314" s="17"/>
    </row>
    <row r="315" spans="1:11" x14ac:dyDescent="0.25">
      <c r="A315" s="9"/>
      <c r="D315" s="10"/>
      <c r="E315" s="10"/>
      <c r="F315" s="10">
        <f>IF(AND(ISNUMBER(D315),ISNUMBER(E315),E315&gt;D315),E315-D315,"")</f>
      </c>
      <c r="I315" s="11">
        <f>IF(OR(A315="",F315=""),"",IF(OR(H315="Home to zone / back",H315="Personal"),0,IF(A315&gt;=DATE(2026,7,1),0.76,0.725)))</f>
      </c>
      <c r="J315" s="12">
        <f>IF(OR(F315="",I315=""),"",ROUND(F315*I315,2))</f>
      </c>
      <c r="K315" s="12"/>
    </row>
    <row r="316" spans="1:11" x14ac:dyDescent="0.25">
      <c r="A316" s="13"/>
      <c r="B316" s="14"/>
      <c r="C316" s="14"/>
      <c r="D316" s="15"/>
      <c r="E316" s="15"/>
      <c r="F316" s="15">
        <f>IF(AND(ISNUMBER(D316),ISNUMBER(E316),E316&gt;D316),E316-D316,"")</f>
      </c>
      <c r="G316" s="14"/>
      <c r="H316" s="14"/>
      <c r="I316" s="16">
        <f>IF(OR(A316="",F316=""),"",IF(OR(H316="Home to zone / back",H316="Personal"),0,IF(A316&gt;=DATE(2026,7,1),0.76,0.725)))</f>
      </c>
      <c r="J316" s="17">
        <f>IF(OR(F316="",I316=""),"",ROUND(F316*I316,2))</f>
      </c>
      <c r="K316" s="17"/>
    </row>
    <row r="317" spans="1:11" x14ac:dyDescent="0.25">
      <c r="A317" s="9"/>
      <c r="D317" s="10"/>
      <c r="E317" s="10"/>
      <c r="F317" s="10">
        <f>IF(AND(ISNUMBER(D317),ISNUMBER(E317),E317&gt;D317),E317-D317,"")</f>
      </c>
      <c r="I317" s="11">
        <f>IF(OR(A317="",F317=""),"",IF(OR(H317="Home to zone / back",H317="Personal"),0,IF(A317&gt;=DATE(2026,7,1),0.76,0.725)))</f>
      </c>
      <c r="J317" s="12">
        <f>IF(OR(F317="",I317=""),"",ROUND(F317*I317,2))</f>
      </c>
      <c r="K317" s="12"/>
    </row>
    <row r="318" spans="1:11" x14ac:dyDescent="0.25">
      <c r="A318" s="13"/>
      <c r="B318" s="14"/>
      <c r="C318" s="14"/>
      <c r="D318" s="15"/>
      <c r="E318" s="15"/>
      <c r="F318" s="15">
        <f>IF(AND(ISNUMBER(D318),ISNUMBER(E318),E318&gt;D318),E318-D318,"")</f>
      </c>
      <c r="G318" s="14"/>
      <c r="H318" s="14"/>
      <c r="I318" s="16">
        <f>IF(OR(A318="",F318=""),"",IF(OR(H318="Home to zone / back",H318="Personal"),0,IF(A318&gt;=DATE(2026,7,1),0.76,0.725)))</f>
      </c>
      <c r="J318" s="17">
        <f>IF(OR(F318="",I318=""),"",ROUND(F318*I318,2))</f>
      </c>
      <c r="K318" s="17"/>
    </row>
    <row r="319" spans="1:11" x14ac:dyDescent="0.25">
      <c r="A319" s="9"/>
      <c r="D319" s="10"/>
      <c r="E319" s="10"/>
      <c r="F319" s="10">
        <f>IF(AND(ISNUMBER(D319),ISNUMBER(E319),E319&gt;D319),E319-D319,"")</f>
      </c>
      <c r="I319" s="11">
        <f>IF(OR(A319="",F319=""),"",IF(OR(H319="Home to zone / back",H319="Personal"),0,IF(A319&gt;=DATE(2026,7,1),0.76,0.725)))</f>
      </c>
      <c r="J319" s="12">
        <f>IF(OR(F319="",I319=""),"",ROUND(F319*I319,2))</f>
      </c>
      <c r="K319" s="12"/>
    </row>
    <row r="320" spans="1:11" x14ac:dyDescent="0.25">
      <c r="A320" s="13"/>
      <c r="B320" s="14"/>
      <c r="C320" s="14"/>
      <c r="D320" s="15"/>
      <c r="E320" s="15"/>
      <c r="F320" s="15">
        <f>IF(AND(ISNUMBER(D320),ISNUMBER(E320),E320&gt;D320),E320-D320,"")</f>
      </c>
      <c r="G320" s="14"/>
      <c r="H320" s="14"/>
      <c r="I320" s="16">
        <f>IF(OR(A320="",F320=""),"",IF(OR(H320="Home to zone / back",H320="Personal"),0,IF(A320&gt;=DATE(2026,7,1),0.76,0.725)))</f>
      </c>
      <c r="J320" s="17">
        <f>IF(OR(F320="",I320=""),"",ROUND(F320*I320,2))</f>
      </c>
      <c r="K320" s="17"/>
    </row>
    <row r="321" spans="1:11" x14ac:dyDescent="0.25">
      <c r="A321" s="9"/>
      <c r="D321" s="10"/>
      <c r="E321" s="10"/>
      <c r="F321" s="10">
        <f>IF(AND(ISNUMBER(D321),ISNUMBER(E321),E321&gt;D321),E321-D321,"")</f>
      </c>
      <c r="I321" s="11">
        <f>IF(OR(A321="",F321=""),"",IF(OR(H321="Home to zone / back",H321="Personal"),0,IF(A321&gt;=DATE(2026,7,1),0.76,0.725)))</f>
      </c>
      <c r="J321" s="12">
        <f>IF(OR(F321="",I321=""),"",ROUND(F321*I321,2))</f>
      </c>
      <c r="K321" s="12"/>
    </row>
    <row r="322" spans="1:11" x14ac:dyDescent="0.25">
      <c r="A322" s="13"/>
      <c r="B322" s="14"/>
      <c r="C322" s="14"/>
      <c r="D322" s="15"/>
      <c r="E322" s="15"/>
      <c r="F322" s="15">
        <f>IF(AND(ISNUMBER(D322),ISNUMBER(E322),E322&gt;D322),E322-D322,"")</f>
      </c>
      <c r="G322" s="14"/>
      <c r="H322" s="14"/>
      <c r="I322" s="16">
        <f>IF(OR(A322="",F322=""),"",IF(OR(H322="Home to zone / back",H322="Personal"),0,IF(A322&gt;=DATE(2026,7,1),0.76,0.725)))</f>
      </c>
      <c r="J322" s="17">
        <f>IF(OR(F322="",I322=""),"",ROUND(F322*I322,2))</f>
      </c>
      <c r="K322" s="17"/>
    </row>
    <row r="323" spans="1:11" x14ac:dyDescent="0.25">
      <c r="A323" s="9"/>
      <c r="D323" s="10"/>
      <c r="E323" s="10"/>
      <c r="F323" s="10">
        <f>IF(AND(ISNUMBER(D323),ISNUMBER(E323),E323&gt;D323),E323-D323,"")</f>
      </c>
      <c r="I323" s="11">
        <f>IF(OR(A323="",F323=""),"",IF(OR(H323="Home to zone / back",H323="Personal"),0,IF(A323&gt;=DATE(2026,7,1),0.76,0.725)))</f>
      </c>
      <c r="J323" s="12">
        <f>IF(OR(F323="",I323=""),"",ROUND(F323*I323,2))</f>
      </c>
      <c r="K323" s="12"/>
    </row>
    <row r="324" spans="1:11" x14ac:dyDescent="0.25">
      <c r="A324" s="13"/>
      <c r="B324" s="14"/>
      <c r="C324" s="14"/>
      <c r="D324" s="15"/>
      <c r="E324" s="15"/>
      <c r="F324" s="15">
        <f>IF(AND(ISNUMBER(D324),ISNUMBER(E324),E324&gt;D324),E324-D324,"")</f>
      </c>
      <c r="G324" s="14"/>
      <c r="H324" s="14"/>
      <c r="I324" s="16">
        <f>IF(OR(A324="",F324=""),"",IF(OR(H324="Home to zone / back",H324="Personal"),0,IF(A324&gt;=DATE(2026,7,1),0.76,0.725)))</f>
      </c>
      <c r="J324" s="17">
        <f>IF(OR(F324="",I324=""),"",ROUND(F324*I324,2))</f>
      </c>
      <c r="K324" s="17"/>
    </row>
    <row r="325" spans="1:11" x14ac:dyDescent="0.25">
      <c r="A325" s="9"/>
      <c r="D325" s="10"/>
      <c r="E325" s="10"/>
      <c r="F325" s="10">
        <f>IF(AND(ISNUMBER(D325),ISNUMBER(E325),E325&gt;D325),E325-D325,"")</f>
      </c>
      <c r="I325" s="11">
        <f>IF(OR(A325="",F325=""),"",IF(OR(H325="Home to zone / back",H325="Personal"),0,IF(A325&gt;=DATE(2026,7,1),0.76,0.725)))</f>
      </c>
      <c r="J325" s="12">
        <f>IF(OR(F325="",I325=""),"",ROUND(F325*I325,2))</f>
      </c>
      <c r="K325" s="12"/>
    </row>
    <row r="326" spans="1:11" x14ac:dyDescent="0.25">
      <c r="A326" s="13"/>
      <c r="B326" s="14"/>
      <c r="C326" s="14"/>
      <c r="D326" s="15"/>
      <c r="E326" s="15"/>
      <c r="F326" s="15">
        <f>IF(AND(ISNUMBER(D326),ISNUMBER(E326),E326&gt;D326),E326-D326,"")</f>
      </c>
      <c r="G326" s="14"/>
      <c r="H326" s="14"/>
      <c r="I326" s="16">
        <f>IF(OR(A326="",F326=""),"",IF(OR(H326="Home to zone / back",H326="Personal"),0,IF(A326&gt;=DATE(2026,7,1),0.76,0.725)))</f>
      </c>
      <c r="J326" s="17">
        <f>IF(OR(F326="",I326=""),"",ROUND(F326*I326,2))</f>
      </c>
      <c r="K326" s="17"/>
    </row>
    <row r="327" spans="1:11" x14ac:dyDescent="0.25">
      <c r="A327" s="9"/>
      <c r="D327" s="10"/>
      <c r="E327" s="10"/>
      <c r="F327" s="10">
        <f>IF(AND(ISNUMBER(D327),ISNUMBER(E327),E327&gt;D327),E327-D327,"")</f>
      </c>
      <c r="I327" s="11">
        <f>IF(OR(A327="",F327=""),"",IF(OR(H327="Home to zone / back",H327="Personal"),0,IF(A327&gt;=DATE(2026,7,1),0.76,0.725)))</f>
      </c>
      <c r="J327" s="12">
        <f>IF(OR(F327="",I327=""),"",ROUND(F327*I327,2))</f>
      </c>
      <c r="K327" s="12"/>
    </row>
    <row r="328" spans="1:11" x14ac:dyDescent="0.25">
      <c r="A328" s="13"/>
      <c r="B328" s="14"/>
      <c r="C328" s="14"/>
      <c r="D328" s="15"/>
      <c r="E328" s="15"/>
      <c r="F328" s="15">
        <f>IF(AND(ISNUMBER(D328),ISNUMBER(E328),E328&gt;D328),E328-D328,"")</f>
      </c>
      <c r="G328" s="14"/>
      <c r="H328" s="14"/>
      <c r="I328" s="16">
        <f>IF(OR(A328="",F328=""),"",IF(OR(H328="Home to zone / back",H328="Personal"),0,IF(A328&gt;=DATE(2026,7,1),0.76,0.725)))</f>
      </c>
      <c r="J328" s="17">
        <f>IF(OR(F328="",I328=""),"",ROUND(F328*I328,2))</f>
      </c>
      <c r="K328" s="17"/>
    </row>
    <row r="329" spans="1:11" x14ac:dyDescent="0.25">
      <c r="A329" s="9"/>
      <c r="D329" s="10"/>
      <c r="E329" s="10"/>
      <c r="F329" s="10">
        <f>IF(AND(ISNUMBER(D329),ISNUMBER(E329),E329&gt;D329),E329-D329,"")</f>
      </c>
      <c r="I329" s="11">
        <f>IF(OR(A329="",F329=""),"",IF(OR(H329="Home to zone / back",H329="Personal"),0,IF(A329&gt;=DATE(2026,7,1),0.76,0.725)))</f>
      </c>
      <c r="J329" s="12">
        <f>IF(OR(F329="",I329=""),"",ROUND(F329*I329,2))</f>
      </c>
      <c r="K329" s="12"/>
    </row>
    <row r="330" spans="1:11" x14ac:dyDescent="0.25">
      <c r="A330" s="13"/>
      <c r="B330" s="14"/>
      <c r="C330" s="14"/>
      <c r="D330" s="15"/>
      <c r="E330" s="15"/>
      <c r="F330" s="15">
        <f>IF(AND(ISNUMBER(D330),ISNUMBER(E330),E330&gt;D330),E330-D330,"")</f>
      </c>
      <c r="G330" s="14"/>
      <c r="H330" s="14"/>
      <c r="I330" s="16">
        <f>IF(OR(A330="",F330=""),"",IF(OR(H330="Home to zone / back",H330="Personal"),0,IF(A330&gt;=DATE(2026,7,1),0.76,0.725)))</f>
      </c>
      <c r="J330" s="17">
        <f>IF(OR(F330="",I330=""),"",ROUND(F330*I330,2))</f>
      </c>
      <c r="K330" s="17"/>
    </row>
    <row r="331" spans="1:11" x14ac:dyDescent="0.25">
      <c r="A331" s="9"/>
      <c r="D331" s="10"/>
      <c r="E331" s="10"/>
      <c r="F331" s="10">
        <f>IF(AND(ISNUMBER(D331),ISNUMBER(E331),E331&gt;D331),E331-D331,"")</f>
      </c>
      <c r="I331" s="11">
        <f>IF(OR(A331="",F331=""),"",IF(OR(H331="Home to zone / back",H331="Personal"),0,IF(A331&gt;=DATE(2026,7,1),0.76,0.725)))</f>
      </c>
      <c r="J331" s="12">
        <f>IF(OR(F331="",I331=""),"",ROUND(F331*I331,2))</f>
      </c>
      <c r="K331" s="12"/>
    </row>
    <row r="332" spans="1:11" x14ac:dyDescent="0.25">
      <c r="A332" s="13"/>
      <c r="B332" s="14"/>
      <c r="C332" s="14"/>
      <c r="D332" s="15"/>
      <c r="E332" s="15"/>
      <c r="F332" s="15">
        <f>IF(AND(ISNUMBER(D332),ISNUMBER(E332),E332&gt;D332),E332-D332,"")</f>
      </c>
      <c r="G332" s="14"/>
      <c r="H332" s="14"/>
      <c r="I332" s="16">
        <f>IF(OR(A332="",F332=""),"",IF(OR(H332="Home to zone / back",H332="Personal"),0,IF(A332&gt;=DATE(2026,7,1),0.76,0.725)))</f>
      </c>
      <c r="J332" s="17">
        <f>IF(OR(F332="",I332=""),"",ROUND(F332*I332,2))</f>
      </c>
      <c r="K332" s="17"/>
    </row>
    <row r="333" spans="1:11" x14ac:dyDescent="0.25">
      <c r="A333" s="9"/>
      <c r="D333" s="10"/>
      <c r="E333" s="10"/>
      <c r="F333" s="10">
        <f>IF(AND(ISNUMBER(D333),ISNUMBER(E333),E333&gt;D333),E333-D333,"")</f>
      </c>
      <c r="I333" s="11">
        <f>IF(OR(A333="",F333=""),"",IF(OR(H333="Home to zone / back",H333="Personal"),0,IF(A333&gt;=DATE(2026,7,1),0.76,0.725)))</f>
      </c>
      <c r="J333" s="12">
        <f>IF(OR(F333="",I333=""),"",ROUND(F333*I333,2))</f>
      </c>
      <c r="K333" s="12"/>
    </row>
    <row r="334" spans="1:11" x14ac:dyDescent="0.25">
      <c r="A334" s="13"/>
      <c r="B334" s="14"/>
      <c r="C334" s="14"/>
      <c r="D334" s="15"/>
      <c r="E334" s="15"/>
      <c r="F334" s="15">
        <f>IF(AND(ISNUMBER(D334),ISNUMBER(E334),E334&gt;D334),E334-D334,"")</f>
      </c>
      <c r="G334" s="14"/>
      <c r="H334" s="14"/>
      <c r="I334" s="16">
        <f>IF(OR(A334="",F334=""),"",IF(OR(H334="Home to zone / back",H334="Personal"),0,IF(A334&gt;=DATE(2026,7,1),0.76,0.725)))</f>
      </c>
      <c r="J334" s="17">
        <f>IF(OR(F334="",I334=""),"",ROUND(F334*I334,2))</f>
      </c>
      <c r="K334" s="17"/>
    </row>
    <row r="335" spans="1:11" x14ac:dyDescent="0.25">
      <c r="A335" s="9"/>
      <c r="D335" s="10"/>
      <c r="E335" s="10"/>
      <c r="F335" s="10">
        <f>IF(AND(ISNUMBER(D335),ISNUMBER(E335),E335&gt;D335),E335-D335,"")</f>
      </c>
      <c r="I335" s="11">
        <f>IF(OR(A335="",F335=""),"",IF(OR(H335="Home to zone / back",H335="Personal"),0,IF(A335&gt;=DATE(2026,7,1),0.76,0.725)))</f>
      </c>
      <c r="J335" s="12">
        <f>IF(OR(F335="",I335=""),"",ROUND(F335*I335,2))</f>
      </c>
      <c r="K335" s="12"/>
    </row>
    <row r="336" spans="1:11" x14ac:dyDescent="0.25">
      <c r="A336" s="13"/>
      <c r="B336" s="14"/>
      <c r="C336" s="14"/>
      <c r="D336" s="15"/>
      <c r="E336" s="15"/>
      <c r="F336" s="15">
        <f>IF(AND(ISNUMBER(D336),ISNUMBER(E336),E336&gt;D336),E336-D336,"")</f>
      </c>
      <c r="G336" s="14"/>
      <c r="H336" s="14"/>
      <c r="I336" s="16">
        <f>IF(OR(A336="",F336=""),"",IF(OR(H336="Home to zone / back",H336="Personal"),0,IF(A336&gt;=DATE(2026,7,1),0.76,0.725)))</f>
      </c>
      <c r="J336" s="17">
        <f>IF(OR(F336="",I336=""),"",ROUND(F336*I336,2))</f>
      </c>
      <c r="K336" s="17"/>
    </row>
    <row r="337" spans="1:11" x14ac:dyDescent="0.25">
      <c r="A337" s="9"/>
      <c r="D337" s="10"/>
      <c r="E337" s="10"/>
      <c r="F337" s="10">
        <f>IF(AND(ISNUMBER(D337),ISNUMBER(E337),E337&gt;D337),E337-D337,"")</f>
      </c>
      <c r="I337" s="11">
        <f>IF(OR(A337="",F337=""),"",IF(OR(H337="Home to zone / back",H337="Personal"),0,IF(A337&gt;=DATE(2026,7,1),0.76,0.725)))</f>
      </c>
      <c r="J337" s="12">
        <f>IF(OR(F337="",I337=""),"",ROUND(F337*I337,2))</f>
      </c>
      <c r="K337" s="12"/>
    </row>
    <row r="338" spans="1:11" x14ac:dyDescent="0.25">
      <c r="A338" s="13"/>
      <c r="B338" s="14"/>
      <c r="C338" s="14"/>
      <c r="D338" s="15"/>
      <c r="E338" s="15"/>
      <c r="F338" s="15">
        <f>IF(AND(ISNUMBER(D338),ISNUMBER(E338),E338&gt;D338),E338-D338,"")</f>
      </c>
      <c r="G338" s="14"/>
      <c r="H338" s="14"/>
      <c r="I338" s="16">
        <f>IF(OR(A338="",F338=""),"",IF(OR(H338="Home to zone / back",H338="Personal"),0,IF(A338&gt;=DATE(2026,7,1),0.76,0.725)))</f>
      </c>
      <c r="J338" s="17">
        <f>IF(OR(F338="",I338=""),"",ROUND(F338*I338,2))</f>
      </c>
      <c r="K338" s="17"/>
    </row>
    <row r="339" spans="1:11" x14ac:dyDescent="0.25">
      <c r="A339" s="9"/>
      <c r="D339" s="10"/>
      <c r="E339" s="10"/>
      <c r="F339" s="10">
        <f>IF(AND(ISNUMBER(D339),ISNUMBER(E339),E339&gt;D339),E339-D339,"")</f>
      </c>
      <c r="I339" s="11">
        <f>IF(OR(A339="",F339=""),"",IF(OR(H339="Home to zone / back",H339="Personal"),0,IF(A339&gt;=DATE(2026,7,1),0.76,0.725)))</f>
      </c>
      <c r="J339" s="12">
        <f>IF(OR(F339="",I339=""),"",ROUND(F339*I339,2))</f>
      </c>
      <c r="K339" s="12"/>
    </row>
    <row r="340" spans="1:11" x14ac:dyDescent="0.25">
      <c r="A340" s="13"/>
      <c r="B340" s="14"/>
      <c r="C340" s="14"/>
      <c r="D340" s="15"/>
      <c r="E340" s="15"/>
      <c r="F340" s="15">
        <f>IF(AND(ISNUMBER(D340),ISNUMBER(E340),E340&gt;D340),E340-D340,"")</f>
      </c>
      <c r="G340" s="14"/>
      <c r="H340" s="14"/>
      <c r="I340" s="16">
        <f>IF(OR(A340="",F340=""),"",IF(OR(H340="Home to zone / back",H340="Personal"),0,IF(A340&gt;=DATE(2026,7,1),0.76,0.725)))</f>
      </c>
      <c r="J340" s="17">
        <f>IF(OR(F340="",I340=""),"",ROUND(F340*I340,2))</f>
      </c>
      <c r="K340" s="17"/>
    </row>
    <row r="341" spans="1:11" x14ac:dyDescent="0.25">
      <c r="A341" s="9"/>
      <c r="D341" s="10"/>
      <c r="E341" s="10"/>
      <c r="F341" s="10">
        <f>IF(AND(ISNUMBER(D341),ISNUMBER(E341),E341&gt;D341),E341-D341,"")</f>
      </c>
      <c r="I341" s="11">
        <f>IF(OR(A341="",F341=""),"",IF(OR(H341="Home to zone / back",H341="Personal"),0,IF(A341&gt;=DATE(2026,7,1),0.76,0.725)))</f>
      </c>
      <c r="J341" s="12">
        <f>IF(OR(F341="",I341=""),"",ROUND(F341*I341,2))</f>
      </c>
      <c r="K341" s="12"/>
    </row>
    <row r="342" spans="1:11" x14ac:dyDescent="0.25">
      <c r="A342" s="13"/>
      <c r="B342" s="14"/>
      <c r="C342" s="14"/>
      <c r="D342" s="15"/>
      <c r="E342" s="15"/>
      <c r="F342" s="15">
        <f>IF(AND(ISNUMBER(D342),ISNUMBER(E342),E342&gt;D342),E342-D342,"")</f>
      </c>
      <c r="G342" s="14"/>
      <c r="H342" s="14"/>
      <c r="I342" s="16">
        <f>IF(OR(A342="",F342=""),"",IF(OR(H342="Home to zone / back",H342="Personal"),0,IF(A342&gt;=DATE(2026,7,1),0.76,0.725)))</f>
      </c>
      <c r="J342" s="17">
        <f>IF(OR(F342="",I342=""),"",ROUND(F342*I342,2))</f>
      </c>
      <c r="K342" s="17"/>
    </row>
    <row r="343" spans="1:11" x14ac:dyDescent="0.25">
      <c r="A343" s="9"/>
      <c r="D343" s="10"/>
      <c r="E343" s="10"/>
      <c r="F343" s="10">
        <f>IF(AND(ISNUMBER(D343),ISNUMBER(E343),E343&gt;D343),E343-D343,"")</f>
      </c>
      <c r="I343" s="11">
        <f>IF(OR(A343="",F343=""),"",IF(OR(H343="Home to zone / back",H343="Personal"),0,IF(A343&gt;=DATE(2026,7,1),0.76,0.725)))</f>
      </c>
      <c r="J343" s="12">
        <f>IF(OR(F343="",I343=""),"",ROUND(F343*I343,2))</f>
      </c>
      <c r="K343" s="12"/>
    </row>
    <row r="344" spans="1:11" x14ac:dyDescent="0.25">
      <c r="A344" s="13"/>
      <c r="B344" s="14"/>
      <c r="C344" s="14"/>
      <c r="D344" s="15"/>
      <c r="E344" s="15"/>
      <c r="F344" s="15">
        <f>IF(AND(ISNUMBER(D344),ISNUMBER(E344),E344&gt;D344),E344-D344,"")</f>
      </c>
      <c r="G344" s="14"/>
      <c r="H344" s="14"/>
      <c r="I344" s="16">
        <f>IF(OR(A344="",F344=""),"",IF(OR(H344="Home to zone / back",H344="Personal"),0,IF(A344&gt;=DATE(2026,7,1),0.76,0.725)))</f>
      </c>
      <c r="J344" s="17">
        <f>IF(OR(F344="",I344=""),"",ROUND(F344*I344,2))</f>
      </c>
      <c r="K344" s="17"/>
    </row>
    <row r="345" spans="1:11" x14ac:dyDescent="0.25">
      <c r="A345" s="9"/>
      <c r="D345" s="10"/>
      <c r="E345" s="10"/>
      <c r="F345" s="10">
        <f>IF(AND(ISNUMBER(D345),ISNUMBER(E345),E345&gt;D345),E345-D345,"")</f>
      </c>
      <c r="I345" s="11">
        <f>IF(OR(A345="",F345=""),"",IF(OR(H345="Home to zone / back",H345="Personal"),0,IF(A345&gt;=DATE(2026,7,1),0.76,0.725)))</f>
      </c>
      <c r="J345" s="12">
        <f>IF(OR(F345="",I345=""),"",ROUND(F345*I345,2))</f>
      </c>
      <c r="K345" s="12"/>
    </row>
    <row r="346" spans="1:11" x14ac:dyDescent="0.25">
      <c r="A346" s="13"/>
      <c r="B346" s="14"/>
      <c r="C346" s="14"/>
      <c r="D346" s="15"/>
      <c r="E346" s="15"/>
      <c r="F346" s="15">
        <f>IF(AND(ISNUMBER(D346),ISNUMBER(E346),E346&gt;D346),E346-D346,"")</f>
      </c>
      <c r="G346" s="14"/>
      <c r="H346" s="14"/>
      <c r="I346" s="16">
        <f>IF(OR(A346="",F346=""),"",IF(OR(H346="Home to zone / back",H346="Personal"),0,IF(A346&gt;=DATE(2026,7,1),0.76,0.725)))</f>
      </c>
      <c r="J346" s="17">
        <f>IF(OR(F346="",I346=""),"",ROUND(F346*I346,2))</f>
      </c>
      <c r="K346" s="17"/>
    </row>
    <row r="347" spans="1:11" x14ac:dyDescent="0.25">
      <c r="A347" s="9"/>
      <c r="D347" s="10"/>
      <c r="E347" s="10"/>
      <c r="F347" s="10">
        <f>IF(AND(ISNUMBER(D347),ISNUMBER(E347),E347&gt;D347),E347-D347,"")</f>
      </c>
      <c r="I347" s="11">
        <f>IF(OR(A347="",F347=""),"",IF(OR(H347="Home to zone / back",H347="Personal"),0,IF(A347&gt;=DATE(2026,7,1),0.76,0.725)))</f>
      </c>
      <c r="J347" s="12">
        <f>IF(OR(F347="",I347=""),"",ROUND(F347*I347,2))</f>
      </c>
      <c r="K347" s="12"/>
    </row>
    <row r="348" spans="1:11" x14ac:dyDescent="0.25">
      <c r="A348" s="13"/>
      <c r="B348" s="14"/>
      <c r="C348" s="14"/>
      <c r="D348" s="15"/>
      <c r="E348" s="15"/>
      <c r="F348" s="15">
        <f>IF(AND(ISNUMBER(D348),ISNUMBER(E348),E348&gt;D348),E348-D348,"")</f>
      </c>
      <c r="G348" s="14"/>
      <c r="H348" s="14"/>
      <c r="I348" s="16">
        <f>IF(OR(A348="",F348=""),"",IF(OR(H348="Home to zone / back",H348="Personal"),0,IF(A348&gt;=DATE(2026,7,1),0.76,0.725)))</f>
      </c>
      <c r="J348" s="17">
        <f>IF(OR(F348="",I348=""),"",ROUND(F348*I348,2))</f>
      </c>
      <c r="K348" s="17"/>
    </row>
    <row r="349" spans="1:11" x14ac:dyDescent="0.25">
      <c r="A349" s="9"/>
      <c r="D349" s="10"/>
      <c r="E349" s="10"/>
      <c r="F349" s="10">
        <f>IF(AND(ISNUMBER(D349),ISNUMBER(E349),E349&gt;D349),E349-D349,"")</f>
      </c>
      <c r="I349" s="11">
        <f>IF(OR(A349="",F349=""),"",IF(OR(H349="Home to zone / back",H349="Personal"),0,IF(A349&gt;=DATE(2026,7,1),0.76,0.725)))</f>
      </c>
      <c r="J349" s="12">
        <f>IF(OR(F349="",I349=""),"",ROUND(F349*I349,2))</f>
      </c>
      <c r="K349" s="12"/>
    </row>
    <row r="350" spans="1:11" x14ac:dyDescent="0.25">
      <c r="A350" s="13"/>
      <c r="B350" s="14"/>
      <c r="C350" s="14"/>
      <c r="D350" s="15"/>
      <c r="E350" s="15"/>
      <c r="F350" s="15">
        <f>IF(AND(ISNUMBER(D350),ISNUMBER(E350),E350&gt;D350),E350-D350,"")</f>
      </c>
      <c r="G350" s="14"/>
      <c r="H350" s="14"/>
      <c r="I350" s="16">
        <f>IF(OR(A350="",F350=""),"",IF(OR(H350="Home to zone / back",H350="Personal"),0,IF(A350&gt;=DATE(2026,7,1),0.76,0.725)))</f>
      </c>
      <c r="J350" s="17">
        <f>IF(OR(F350="",I350=""),"",ROUND(F350*I350,2))</f>
      </c>
      <c r="K350" s="17"/>
    </row>
    <row r="351" spans="1:11" x14ac:dyDescent="0.25">
      <c r="A351" s="9"/>
      <c r="D351" s="10"/>
      <c r="E351" s="10"/>
      <c r="F351" s="10">
        <f>IF(AND(ISNUMBER(D351),ISNUMBER(E351),E351&gt;D351),E351-D351,"")</f>
      </c>
      <c r="I351" s="11">
        <f>IF(OR(A351="",F351=""),"",IF(OR(H351="Home to zone / back",H351="Personal"),0,IF(A351&gt;=DATE(2026,7,1),0.76,0.725)))</f>
      </c>
      <c r="J351" s="12">
        <f>IF(OR(F351="",I351=""),"",ROUND(F351*I351,2))</f>
      </c>
      <c r="K351" s="12"/>
    </row>
    <row r="352" spans="1:11" x14ac:dyDescent="0.25">
      <c r="A352" s="13"/>
      <c r="B352" s="14"/>
      <c r="C352" s="14"/>
      <c r="D352" s="15"/>
      <c r="E352" s="15"/>
      <c r="F352" s="15">
        <f>IF(AND(ISNUMBER(D352),ISNUMBER(E352),E352&gt;D352),E352-D352,"")</f>
      </c>
      <c r="G352" s="14"/>
      <c r="H352" s="14"/>
      <c r="I352" s="16">
        <f>IF(OR(A352="",F352=""),"",IF(OR(H352="Home to zone / back",H352="Personal"),0,IF(A352&gt;=DATE(2026,7,1),0.76,0.725)))</f>
      </c>
      <c r="J352" s="17">
        <f>IF(OR(F352="",I352=""),"",ROUND(F352*I352,2))</f>
      </c>
      <c r="K352" s="17"/>
    </row>
    <row r="353" spans="1:11" x14ac:dyDescent="0.25">
      <c r="A353" s="9"/>
      <c r="D353" s="10"/>
      <c r="E353" s="10"/>
      <c r="F353" s="10">
        <f>IF(AND(ISNUMBER(D353),ISNUMBER(E353),E353&gt;D353),E353-D353,"")</f>
      </c>
      <c r="I353" s="11">
        <f>IF(OR(A353="",F353=""),"",IF(OR(H353="Home to zone / back",H353="Personal"),0,IF(A353&gt;=DATE(2026,7,1),0.76,0.725)))</f>
      </c>
      <c r="J353" s="12">
        <f>IF(OR(F353="",I353=""),"",ROUND(F353*I353,2))</f>
      </c>
      <c r="K353" s="12"/>
    </row>
    <row r="354" spans="1:11" x14ac:dyDescent="0.25">
      <c r="A354" s="13"/>
      <c r="B354" s="14"/>
      <c r="C354" s="14"/>
      <c r="D354" s="15"/>
      <c r="E354" s="15"/>
      <c r="F354" s="15">
        <f>IF(AND(ISNUMBER(D354),ISNUMBER(E354),E354&gt;D354),E354-D354,"")</f>
      </c>
      <c r="G354" s="14"/>
      <c r="H354" s="14"/>
      <c r="I354" s="16">
        <f>IF(OR(A354="",F354=""),"",IF(OR(H354="Home to zone / back",H354="Personal"),0,IF(A354&gt;=DATE(2026,7,1),0.76,0.725)))</f>
      </c>
      <c r="J354" s="17">
        <f>IF(OR(F354="",I354=""),"",ROUND(F354*I354,2))</f>
      </c>
      <c r="K354" s="17"/>
    </row>
    <row r="355" spans="1:11" x14ac:dyDescent="0.25">
      <c r="A355" s="9"/>
      <c r="D355" s="10"/>
      <c r="E355" s="10"/>
      <c r="F355" s="10">
        <f>IF(AND(ISNUMBER(D355),ISNUMBER(E355),E355&gt;D355),E355-D355,"")</f>
      </c>
      <c r="I355" s="11">
        <f>IF(OR(A355="",F355=""),"",IF(OR(H355="Home to zone / back",H355="Personal"),0,IF(A355&gt;=DATE(2026,7,1),0.76,0.725)))</f>
      </c>
      <c r="J355" s="12">
        <f>IF(OR(F355="",I355=""),"",ROUND(F355*I355,2))</f>
      </c>
      <c r="K355" s="12"/>
    </row>
    <row r="356" spans="1:11" x14ac:dyDescent="0.25">
      <c r="A356" s="13"/>
      <c r="B356" s="14"/>
      <c r="C356" s="14"/>
      <c r="D356" s="15"/>
      <c r="E356" s="15"/>
      <c r="F356" s="15">
        <f>IF(AND(ISNUMBER(D356),ISNUMBER(E356),E356&gt;D356),E356-D356,"")</f>
      </c>
      <c r="G356" s="14"/>
      <c r="H356" s="14"/>
      <c r="I356" s="16">
        <f>IF(OR(A356="",F356=""),"",IF(OR(H356="Home to zone / back",H356="Personal"),0,IF(A356&gt;=DATE(2026,7,1),0.76,0.725)))</f>
      </c>
      <c r="J356" s="17">
        <f>IF(OR(F356="",I356=""),"",ROUND(F356*I356,2))</f>
      </c>
      <c r="K356" s="17"/>
    </row>
    <row r="357" spans="1:11" x14ac:dyDescent="0.25">
      <c r="A357" s="9"/>
      <c r="D357" s="10"/>
      <c r="E357" s="10"/>
      <c r="F357" s="10">
        <f>IF(AND(ISNUMBER(D357),ISNUMBER(E357),E357&gt;D357),E357-D357,"")</f>
      </c>
      <c r="I357" s="11">
        <f>IF(OR(A357="",F357=""),"",IF(OR(H357="Home to zone / back",H357="Personal"),0,IF(A357&gt;=DATE(2026,7,1),0.76,0.725)))</f>
      </c>
      <c r="J357" s="12">
        <f>IF(OR(F357="",I357=""),"",ROUND(F357*I357,2))</f>
      </c>
      <c r="K357" s="12"/>
    </row>
    <row r="358" spans="1:11" x14ac:dyDescent="0.25">
      <c r="A358" s="13"/>
      <c r="B358" s="14"/>
      <c r="C358" s="14"/>
      <c r="D358" s="15"/>
      <c r="E358" s="15"/>
      <c r="F358" s="15">
        <f>IF(AND(ISNUMBER(D358),ISNUMBER(E358),E358&gt;D358),E358-D358,"")</f>
      </c>
      <c r="G358" s="14"/>
      <c r="H358" s="14"/>
      <c r="I358" s="16">
        <f>IF(OR(A358="",F358=""),"",IF(OR(H358="Home to zone / back",H358="Personal"),0,IF(A358&gt;=DATE(2026,7,1),0.76,0.725)))</f>
      </c>
      <c r="J358" s="17">
        <f>IF(OR(F358="",I358=""),"",ROUND(F358*I358,2))</f>
      </c>
      <c r="K358" s="17"/>
    </row>
    <row r="359" spans="1:11" x14ac:dyDescent="0.25">
      <c r="A359" s="9"/>
      <c r="D359" s="10"/>
      <c r="E359" s="10"/>
      <c r="F359" s="10">
        <f>IF(AND(ISNUMBER(D359),ISNUMBER(E359),E359&gt;D359),E359-D359,"")</f>
      </c>
      <c r="I359" s="11">
        <f>IF(OR(A359="",F359=""),"",IF(OR(H359="Home to zone / back",H359="Personal"),0,IF(A359&gt;=DATE(2026,7,1),0.76,0.725)))</f>
      </c>
      <c r="J359" s="12">
        <f>IF(OR(F359="",I359=""),"",ROUND(F359*I359,2))</f>
      </c>
      <c r="K359" s="12"/>
    </row>
    <row r="360" spans="1:11" x14ac:dyDescent="0.25">
      <c r="A360" s="13"/>
      <c r="B360" s="14"/>
      <c r="C360" s="14"/>
      <c r="D360" s="15"/>
      <c r="E360" s="15"/>
      <c r="F360" s="15">
        <f>IF(AND(ISNUMBER(D360),ISNUMBER(E360),E360&gt;D360),E360-D360,"")</f>
      </c>
      <c r="G360" s="14"/>
      <c r="H360" s="14"/>
      <c r="I360" s="16">
        <f>IF(OR(A360="",F360=""),"",IF(OR(H360="Home to zone / back",H360="Personal"),0,IF(A360&gt;=DATE(2026,7,1),0.76,0.725)))</f>
      </c>
      <c r="J360" s="17">
        <f>IF(OR(F360="",I360=""),"",ROUND(F360*I360,2))</f>
      </c>
      <c r="K360" s="17"/>
    </row>
    <row r="361" spans="1:11" x14ac:dyDescent="0.25">
      <c r="A361" s="9"/>
      <c r="D361" s="10"/>
      <c r="E361" s="10"/>
      <c r="F361" s="10">
        <f>IF(AND(ISNUMBER(D361),ISNUMBER(E361),E361&gt;D361),E361-D361,"")</f>
      </c>
      <c r="I361" s="11">
        <f>IF(OR(A361="",F361=""),"",IF(OR(H361="Home to zone / back",H361="Personal"),0,IF(A361&gt;=DATE(2026,7,1),0.76,0.725)))</f>
      </c>
      <c r="J361" s="12">
        <f>IF(OR(F361="",I361=""),"",ROUND(F361*I361,2))</f>
      </c>
      <c r="K361" s="12"/>
    </row>
    <row r="362" spans="1:11" x14ac:dyDescent="0.25">
      <c r="A362" s="13"/>
      <c r="B362" s="14"/>
      <c r="C362" s="14"/>
      <c r="D362" s="15"/>
      <c r="E362" s="15"/>
      <c r="F362" s="15">
        <f>IF(AND(ISNUMBER(D362),ISNUMBER(E362),E362&gt;D362),E362-D362,"")</f>
      </c>
      <c r="G362" s="14"/>
      <c r="H362" s="14"/>
      <c r="I362" s="16">
        <f>IF(OR(A362="",F362=""),"",IF(OR(H362="Home to zone / back",H362="Personal"),0,IF(A362&gt;=DATE(2026,7,1),0.76,0.725)))</f>
      </c>
      <c r="J362" s="17">
        <f>IF(OR(F362="",I362=""),"",ROUND(F362*I362,2))</f>
      </c>
      <c r="K362" s="17"/>
    </row>
    <row r="363" spans="1:11" x14ac:dyDescent="0.25">
      <c r="A363" s="9"/>
      <c r="D363" s="10"/>
      <c r="E363" s="10"/>
      <c r="F363" s="10">
        <f>IF(AND(ISNUMBER(D363),ISNUMBER(E363),E363&gt;D363),E363-D363,"")</f>
      </c>
      <c r="I363" s="11">
        <f>IF(OR(A363="",F363=""),"",IF(OR(H363="Home to zone / back",H363="Personal"),0,IF(A363&gt;=DATE(2026,7,1),0.76,0.725)))</f>
      </c>
      <c r="J363" s="12">
        <f>IF(OR(F363="",I363=""),"",ROUND(F363*I363,2))</f>
      </c>
      <c r="K363" s="12"/>
    </row>
    <row r="364" spans="1:11" x14ac:dyDescent="0.25">
      <c r="A364" s="13"/>
      <c r="B364" s="14"/>
      <c r="C364" s="14"/>
      <c r="D364" s="15"/>
      <c r="E364" s="15"/>
      <c r="F364" s="15">
        <f>IF(AND(ISNUMBER(D364),ISNUMBER(E364),E364&gt;D364),E364-D364,"")</f>
      </c>
      <c r="G364" s="14"/>
      <c r="H364" s="14"/>
      <c r="I364" s="16">
        <f>IF(OR(A364="",F364=""),"",IF(OR(H364="Home to zone / back",H364="Personal"),0,IF(A364&gt;=DATE(2026,7,1),0.76,0.725)))</f>
      </c>
      <c r="J364" s="17">
        <f>IF(OR(F364="",I364=""),"",ROUND(F364*I364,2))</f>
      </c>
      <c r="K364" s="17"/>
    </row>
    <row r="365" spans="1:11" x14ac:dyDescent="0.25">
      <c r="A365" s="9"/>
      <c r="D365" s="10"/>
      <c r="E365" s="10"/>
      <c r="F365" s="10">
        <f>IF(AND(ISNUMBER(D365),ISNUMBER(E365),E365&gt;D365),E365-D365,"")</f>
      </c>
      <c r="I365" s="11">
        <f>IF(OR(A365="",F365=""),"",IF(OR(H365="Home to zone / back",H365="Personal"),0,IF(A365&gt;=DATE(2026,7,1),0.76,0.725)))</f>
      </c>
      <c r="J365" s="12">
        <f>IF(OR(F365="",I365=""),"",ROUND(F365*I365,2))</f>
      </c>
      <c r="K365" s="12"/>
    </row>
    <row r="366" spans="1:11" x14ac:dyDescent="0.25">
      <c r="A366" s="13"/>
      <c r="B366" s="14"/>
      <c r="C366" s="14"/>
      <c r="D366" s="15"/>
      <c r="E366" s="15"/>
      <c r="F366" s="15">
        <f>IF(AND(ISNUMBER(D366),ISNUMBER(E366),E366&gt;D366),E366-D366,"")</f>
      </c>
      <c r="G366" s="14"/>
      <c r="H366" s="14"/>
      <c r="I366" s="16">
        <f>IF(OR(A366="",F366=""),"",IF(OR(H366="Home to zone / back",H366="Personal"),0,IF(A366&gt;=DATE(2026,7,1),0.76,0.725)))</f>
      </c>
      <c r="J366" s="17">
        <f>IF(OR(F366="",I366=""),"",ROUND(F366*I366,2))</f>
      </c>
      <c r="K366" s="17"/>
    </row>
    <row r="367" spans="1:11" x14ac:dyDescent="0.25">
      <c r="A367" s="9"/>
      <c r="D367" s="10"/>
      <c r="E367" s="10"/>
      <c r="F367" s="10">
        <f>IF(AND(ISNUMBER(D367),ISNUMBER(E367),E367&gt;D367),E367-D367,"")</f>
      </c>
      <c r="I367" s="11">
        <f>IF(OR(A367="",F367=""),"",IF(OR(H367="Home to zone / back",H367="Personal"),0,IF(A367&gt;=DATE(2026,7,1),0.76,0.725)))</f>
      </c>
      <c r="J367" s="12">
        <f>IF(OR(F367="",I367=""),"",ROUND(F367*I367,2))</f>
      </c>
      <c r="K367" s="12"/>
    </row>
    <row r="368" spans="1:11" x14ac:dyDescent="0.25">
      <c r="A368" s="13"/>
      <c r="B368" s="14"/>
      <c r="C368" s="14"/>
      <c r="D368" s="15"/>
      <c r="E368" s="15"/>
      <c r="F368" s="15">
        <f>IF(AND(ISNUMBER(D368),ISNUMBER(E368),E368&gt;D368),E368-D368,"")</f>
      </c>
      <c r="G368" s="14"/>
      <c r="H368" s="14"/>
      <c r="I368" s="16">
        <f>IF(OR(A368="",F368=""),"",IF(OR(H368="Home to zone / back",H368="Personal"),0,IF(A368&gt;=DATE(2026,7,1),0.76,0.725)))</f>
      </c>
      <c r="J368" s="17">
        <f>IF(OR(F368="",I368=""),"",ROUND(F368*I368,2))</f>
      </c>
      <c r="K368" s="17"/>
    </row>
    <row r="369" spans="1:11" x14ac:dyDescent="0.25">
      <c r="A369" s="9"/>
      <c r="D369" s="10"/>
      <c r="E369" s="10"/>
      <c r="F369" s="10">
        <f>IF(AND(ISNUMBER(D369),ISNUMBER(E369),E369&gt;D369),E369-D369,"")</f>
      </c>
      <c r="I369" s="11">
        <f>IF(OR(A369="",F369=""),"",IF(OR(H369="Home to zone / back",H369="Personal"),0,IF(A369&gt;=DATE(2026,7,1),0.76,0.725)))</f>
      </c>
      <c r="J369" s="12">
        <f>IF(OR(F369="",I369=""),"",ROUND(F369*I369,2))</f>
      </c>
      <c r="K369" s="12"/>
    </row>
    <row r="370" spans="1:11" x14ac:dyDescent="0.25">
      <c r="A370" s="13"/>
      <c r="B370" s="14"/>
      <c r="C370" s="14"/>
      <c r="D370" s="15"/>
      <c r="E370" s="15"/>
      <c r="F370" s="15">
        <f>IF(AND(ISNUMBER(D370),ISNUMBER(E370),E370&gt;D370),E370-D370,"")</f>
      </c>
      <c r="G370" s="14"/>
      <c r="H370" s="14"/>
      <c r="I370" s="16">
        <f>IF(OR(A370="",F370=""),"",IF(OR(H370="Home to zone / back",H370="Personal"),0,IF(A370&gt;=DATE(2026,7,1),0.76,0.725)))</f>
      </c>
      <c r="J370" s="17">
        <f>IF(OR(F370="",I370=""),"",ROUND(F370*I370,2))</f>
      </c>
      <c r="K370" s="17"/>
    </row>
    <row r="371" spans="1:11" x14ac:dyDescent="0.25">
      <c r="A371" s="9"/>
      <c r="D371" s="10"/>
      <c r="E371" s="10"/>
      <c r="F371" s="10">
        <f>IF(AND(ISNUMBER(D371),ISNUMBER(E371),E371&gt;D371),E371-D371,"")</f>
      </c>
      <c r="I371" s="11">
        <f>IF(OR(A371="",F371=""),"",IF(OR(H371="Home to zone / back",H371="Personal"),0,IF(A371&gt;=DATE(2026,7,1),0.76,0.725)))</f>
      </c>
      <c r="J371" s="12">
        <f>IF(OR(F371="",I371=""),"",ROUND(F371*I371,2))</f>
      </c>
      <c r="K371" s="12"/>
    </row>
    <row r="372" spans="1:11" x14ac:dyDescent="0.25">
      <c r="A372" s="13"/>
      <c r="B372" s="14"/>
      <c r="C372" s="14"/>
      <c r="D372" s="15"/>
      <c r="E372" s="15"/>
      <c r="F372" s="15">
        <f>IF(AND(ISNUMBER(D372),ISNUMBER(E372),E372&gt;D372),E372-D372,"")</f>
      </c>
      <c r="G372" s="14"/>
      <c r="H372" s="14"/>
      <c r="I372" s="16">
        <f>IF(OR(A372="",F372=""),"",IF(OR(H372="Home to zone / back",H372="Personal"),0,IF(A372&gt;=DATE(2026,7,1),0.76,0.725)))</f>
      </c>
      <c r="J372" s="17">
        <f>IF(OR(F372="",I372=""),"",ROUND(F372*I372,2))</f>
      </c>
      <c r="K372" s="17"/>
    </row>
    <row r="373" spans="1:11" x14ac:dyDescent="0.25">
      <c r="A373" s="9"/>
      <c r="D373" s="10"/>
      <c r="E373" s="10"/>
      <c r="F373" s="10">
        <f>IF(AND(ISNUMBER(D373),ISNUMBER(E373),E373&gt;D373),E373-D373,"")</f>
      </c>
      <c r="I373" s="11">
        <f>IF(OR(A373="",F373=""),"",IF(OR(H373="Home to zone / back",H373="Personal"),0,IF(A373&gt;=DATE(2026,7,1),0.76,0.725)))</f>
      </c>
      <c r="J373" s="12">
        <f>IF(OR(F373="",I373=""),"",ROUND(F373*I373,2))</f>
      </c>
      <c r="K373" s="12"/>
    </row>
    <row r="374" spans="1:11" x14ac:dyDescent="0.25">
      <c r="A374" s="13"/>
      <c r="B374" s="14"/>
      <c r="C374" s="14"/>
      <c r="D374" s="15"/>
      <c r="E374" s="15"/>
      <c r="F374" s="15">
        <f>IF(AND(ISNUMBER(D374),ISNUMBER(E374),E374&gt;D374),E374-D374,"")</f>
      </c>
      <c r="G374" s="14"/>
      <c r="H374" s="14"/>
      <c r="I374" s="16">
        <f>IF(OR(A374="",F374=""),"",IF(OR(H374="Home to zone / back",H374="Personal"),0,IF(A374&gt;=DATE(2026,7,1),0.76,0.725)))</f>
      </c>
      <c r="J374" s="17">
        <f>IF(OR(F374="",I374=""),"",ROUND(F374*I374,2))</f>
      </c>
      <c r="K374" s="17"/>
    </row>
    <row r="375" spans="1:11" x14ac:dyDescent="0.25">
      <c r="A375" s="9"/>
      <c r="D375" s="10"/>
      <c r="E375" s="10"/>
      <c r="F375" s="10">
        <f>IF(AND(ISNUMBER(D375),ISNUMBER(E375),E375&gt;D375),E375-D375,"")</f>
      </c>
      <c r="I375" s="11">
        <f>IF(OR(A375="",F375=""),"",IF(OR(H375="Home to zone / back",H375="Personal"),0,IF(A375&gt;=DATE(2026,7,1),0.76,0.725)))</f>
      </c>
      <c r="J375" s="12">
        <f>IF(OR(F375="",I375=""),"",ROUND(F375*I375,2))</f>
      </c>
      <c r="K375" s="12"/>
    </row>
    <row r="376" spans="1:11" x14ac:dyDescent="0.25">
      <c r="A376" s="13"/>
      <c r="B376" s="14"/>
      <c r="C376" s="14"/>
      <c r="D376" s="15"/>
      <c r="E376" s="15"/>
      <c r="F376" s="15">
        <f>IF(AND(ISNUMBER(D376),ISNUMBER(E376),E376&gt;D376),E376-D376,"")</f>
      </c>
      <c r="G376" s="14"/>
      <c r="H376" s="14"/>
      <c r="I376" s="16">
        <f>IF(OR(A376="",F376=""),"",IF(OR(H376="Home to zone / back",H376="Personal"),0,IF(A376&gt;=DATE(2026,7,1),0.76,0.725)))</f>
      </c>
      <c r="J376" s="17">
        <f>IF(OR(F376="",I376=""),"",ROUND(F376*I376,2))</f>
      </c>
      <c r="K376" s="17"/>
    </row>
    <row r="377" spans="1:11" x14ac:dyDescent="0.25">
      <c r="A377" s="9"/>
      <c r="D377" s="10"/>
      <c r="E377" s="10"/>
      <c r="F377" s="10">
        <f>IF(AND(ISNUMBER(D377),ISNUMBER(E377),E377&gt;D377),E377-D377,"")</f>
      </c>
      <c r="I377" s="11">
        <f>IF(OR(A377="",F377=""),"",IF(OR(H377="Home to zone / back",H377="Personal"),0,IF(A377&gt;=DATE(2026,7,1),0.76,0.725)))</f>
      </c>
      <c r="J377" s="12">
        <f>IF(OR(F377="",I377=""),"",ROUND(F377*I377,2))</f>
      </c>
      <c r="K377" s="12"/>
    </row>
    <row r="378" spans="1:11" x14ac:dyDescent="0.25">
      <c r="A378" s="13"/>
      <c r="B378" s="14"/>
      <c r="C378" s="14"/>
      <c r="D378" s="15"/>
      <c r="E378" s="15"/>
      <c r="F378" s="15">
        <f>IF(AND(ISNUMBER(D378),ISNUMBER(E378),E378&gt;D378),E378-D378,"")</f>
      </c>
      <c r="G378" s="14"/>
      <c r="H378" s="14"/>
      <c r="I378" s="16">
        <f>IF(OR(A378="",F378=""),"",IF(OR(H378="Home to zone / back",H378="Personal"),0,IF(A378&gt;=DATE(2026,7,1),0.76,0.725)))</f>
      </c>
      <c r="J378" s="17">
        <f>IF(OR(F378="",I378=""),"",ROUND(F378*I378,2))</f>
      </c>
      <c r="K378" s="17"/>
    </row>
    <row r="379" spans="1:11" x14ac:dyDescent="0.25">
      <c r="A379" s="9"/>
      <c r="D379" s="10"/>
      <c r="E379" s="10"/>
      <c r="F379" s="10">
        <f>IF(AND(ISNUMBER(D379),ISNUMBER(E379),E379&gt;D379),E379-D379,"")</f>
      </c>
      <c r="I379" s="11">
        <f>IF(OR(A379="",F379=""),"",IF(OR(H379="Home to zone / back",H379="Personal"),0,IF(A379&gt;=DATE(2026,7,1),0.76,0.725)))</f>
      </c>
      <c r="J379" s="12">
        <f>IF(OR(F379="",I379=""),"",ROUND(F379*I379,2))</f>
      </c>
      <c r="K379" s="12"/>
    </row>
    <row r="380" spans="1:11" x14ac:dyDescent="0.25">
      <c r="A380" s="13"/>
      <c r="B380" s="14"/>
      <c r="C380" s="14"/>
      <c r="D380" s="15"/>
      <c r="E380" s="15"/>
      <c r="F380" s="15">
        <f>IF(AND(ISNUMBER(D380),ISNUMBER(E380),E380&gt;D380),E380-D380,"")</f>
      </c>
      <c r="G380" s="14"/>
      <c r="H380" s="14"/>
      <c r="I380" s="16">
        <f>IF(OR(A380="",F380=""),"",IF(OR(H380="Home to zone / back",H380="Personal"),0,IF(A380&gt;=DATE(2026,7,1),0.76,0.725)))</f>
      </c>
      <c r="J380" s="17">
        <f>IF(OR(F380="",I380=""),"",ROUND(F380*I380,2))</f>
      </c>
      <c r="K380" s="17"/>
    </row>
    <row r="381" spans="1:11" x14ac:dyDescent="0.25">
      <c r="A381" s="9"/>
      <c r="D381" s="10"/>
      <c r="E381" s="10"/>
      <c r="F381" s="10">
        <f>IF(AND(ISNUMBER(D381),ISNUMBER(E381),E381&gt;D381),E381-D381,"")</f>
      </c>
      <c r="I381" s="11">
        <f>IF(OR(A381="",F381=""),"",IF(OR(H381="Home to zone / back",H381="Personal"),0,IF(A381&gt;=DATE(2026,7,1),0.76,0.725)))</f>
      </c>
      <c r="J381" s="12">
        <f>IF(OR(F381="",I381=""),"",ROUND(F381*I381,2))</f>
      </c>
      <c r="K381" s="12"/>
    </row>
    <row r="382" spans="1:11" x14ac:dyDescent="0.25">
      <c r="A382" s="13"/>
      <c r="B382" s="14"/>
      <c r="C382" s="14"/>
      <c r="D382" s="15"/>
      <c r="E382" s="15"/>
      <c r="F382" s="15">
        <f>IF(AND(ISNUMBER(D382),ISNUMBER(E382),E382&gt;D382),E382-D382,"")</f>
      </c>
      <c r="G382" s="14"/>
      <c r="H382" s="14"/>
      <c r="I382" s="16">
        <f>IF(OR(A382="",F382=""),"",IF(OR(H382="Home to zone / back",H382="Personal"),0,IF(A382&gt;=DATE(2026,7,1),0.76,0.725)))</f>
      </c>
      <c r="J382" s="17">
        <f>IF(OR(F382="",I382=""),"",ROUND(F382*I382,2))</f>
      </c>
      <c r="K382" s="17"/>
    </row>
    <row r="383" spans="1:11" x14ac:dyDescent="0.25">
      <c r="A383" s="9"/>
      <c r="D383" s="10"/>
      <c r="E383" s="10"/>
      <c r="F383" s="10">
        <f>IF(AND(ISNUMBER(D383),ISNUMBER(E383),E383&gt;D383),E383-D383,"")</f>
      </c>
      <c r="I383" s="11">
        <f>IF(OR(A383="",F383=""),"",IF(OR(H383="Home to zone / back",H383="Personal"),0,IF(A383&gt;=DATE(2026,7,1),0.76,0.725)))</f>
      </c>
      <c r="J383" s="12">
        <f>IF(OR(F383="",I383=""),"",ROUND(F383*I383,2))</f>
      </c>
      <c r="K383" s="12"/>
    </row>
    <row r="384" spans="1:11" x14ac:dyDescent="0.25">
      <c r="A384" s="13"/>
      <c r="B384" s="14"/>
      <c r="C384" s="14"/>
      <c r="D384" s="15"/>
      <c r="E384" s="15"/>
      <c r="F384" s="15">
        <f>IF(AND(ISNUMBER(D384),ISNUMBER(E384),E384&gt;D384),E384-D384,"")</f>
      </c>
      <c r="G384" s="14"/>
      <c r="H384" s="14"/>
      <c r="I384" s="16">
        <f>IF(OR(A384="",F384=""),"",IF(OR(H384="Home to zone / back",H384="Personal"),0,IF(A384&gt;=DATE(2026,7,1),0.76,0.725)))</f>
      </c>
      <c r="J384" s="17">
        <f>IF(OR(F384="",I384=""),"",ROUND(F384*I384,2))</f>
      </c>
      <c r="K384" s="17"/>
    </row>
    <row r="385" spans="1:11" x14ac:dyDescent="0.25">
      <c r="A385" s="9"/>
      <c r="D385" s="10"/>
      <c r="E385" s="10"/>
      <c r="F385" s="10">
        <f>IF(AND(ISNUMBER(D385),ISNUMBER(E385),E385&gt;D385),E385-D385,"")</f>
      </c>
      <c r="I385" s="11">
        <f>IF(OR(A385="",F385=""),"",IF(OR(H385="Home to zone / back",H385="Personal"),0,IF(A385&gt;=DATE(2026,7,1),0.76,0.725)))</f>
      </c>
      <c r="J385" s="12">
        <f>IF(OR(F385="",I385=""),"",ROUND(F385*I385,2))</f>
      </c>
      <c r="K385" s="12"/>
    </row>
    <row r="386" spans="1:11" x14ac:dyDescent="0.25">
      <c r="A386" s="13"/>
      <c r="B386" s="14"/>
      <c r="C386" s="14"/>
      <c r="D386" s="15"/>
      <c r="E386" s="15"/>
      <c r="F386" s="15">
        <f>IF(AND(ISNUMBER(D386),ISNUMBER(E386),E386&gt;D386),E386-D386,"")</f>
      </c>
      <c r="G386" s="14"/>
      <c r="H386" s="14"/>
      <c r="I386" s="16">
        <f>IF(OR(A386="",F386=""),"",IF(OR(H386="Home to zone / back",H386="Personal"),0,IF(A386&gt;=DATE(2026,7,1),0.76,0.725)))</f>
      </c>
      <c r="J386" s="17">
        <f>IF(OR(F386="",I386=""),"",ROUND(F386*I386,2))</f>
      </c>
      <c r="K386" s="17"/>
    </row>
    <row r="387" spans="1:11" x14ac:dyDescent="0.25">
      <c r="A387" s="9"/>
      <c r="D387" s="10"/>
      <c r="E387" s="10"/>
      <c r="F387" s="10">
        <f>IF(AND(ISNUMBER(D387),ISNUMBER(E387),E387&gt;D387),E387-D387,"")</f>
      </c>
      <c r="I387" s="11">
        <f>IF(OR(A387="",F387=""),"",IF(OR(H387="Home to zone / back",H387="Personal"),0,IF(A387&gt;=DATE(2026,7,1),0.76,0.725)))</f>
      </c>
      <c r="J387" s="12">
        <f>IF(OR(F387="",I387=""),"",ROUND(F387*I387,2))</f>
      </c>
      <c r="K387" s="12"/>
    </row>
    <row r="388" spans="1:11" x14ac:dyDescent="0.25">
      <c r="A388" s="13"/>
      <c r="B388" s="14"/>
      <c r="C388" s="14"/>
      <c r="D388" s="15"/>
      <c r="E388" s="15"/>
      <c r="F388" s="15">
        <f>IF(AND(ISNUMBER(D388),ISNUMBER(E388),E388&gt;D388),E388-D388,"")</f>
      </c>
      <c r="G388" s="14"/>
      <c r="H388" s="14"/>
      <c r="I388" s="16">
        <f>IF(OR(A388="",F388=""),"",IF(OR(H388="Home to zone / back",H388="Personal"),0,IF(A388&gt;=DATE(2026,7,1),0.76,0.725)))</f>
      </c>
      <c r="J388" s="17">
        <f>IF(OR(F388="",I388=""),"",ROUND(F388*I388,2))</f>
      </c>
      <c r="K388" s="17"/>
    </row>
    <row r="389" spans="1:11" x14ac:dyDescent="0.25">
      <c r="A389" s="9"/>
      <c r="D389" s="10"/>
      <c r="E389" s="10"/>
      <c r="F389" s="10">
        <f>IF(AND(ISNUMBER(D389),ISNUMBER(E389),E389&gt;D389),E389-D389,"")</f>
      </c>
      <c r="I389" s="11">
        <f>IF(OR(A389="",F389=""),"",IF(OR(H389="Home to zone / back",H389="Personal"),0,IF(A389&gt;=DATE(2026,7,1),0.76,0.725)))</f>
      </c>
      <c r="J389" s="12">
        <f>IF(OR(F389="",I389=""),"",ROUND(F389*I389,2))</f>
      </c>
      <c r="K389" s="12"/>
    </row>
    <row r="390" spans="1:11" x14ac:dyDescent="0.25">
      <c r="A390" s="13"/>
      <c r="B390" s="14"/>
      <c r="C390" s="14"/>
      <c r="D390" s="15"/>
      <c r="E390" s="15"/>
      <c r="F390" s="15">
        <f>IF(AND(ISNUMBER(D390),ISNUMBER(E390),E390&gt;D390),E390-D390,"")</f>
      </c>
      <c r="G390" s="14"/>
      <c r="H390" s="14"/>
      <c r="I390" s="16">
        <f>IF(OR(A390="",F390=""),"",IF(OR(H390="Home to zone / back",H390="Personal"),0,IF(A390&gt;=DATE(2026,7,1),0.76,0.725)))</f>
      </c>
      <c r="J390" s="17">
        <f>IF(OR(F390="",I390=""),"",ROUND(F390*I390,2))</f>
      </c>
      <c r="K390" s="17"/>
    </row>
    <row r="391" spans="1:11" x14ac:dyDescent="0.25">
      <c r="A391" s="9"/>
      <c r="D391" s="10"/>
      <c r="E391" s="10"/>
      <c r="F391" s="10">
        <f>IF(AND(ISNUMBER(D391),ISNUMBER(E391),E391&gt;D391),E391-D391,"")</f>
      </c>
      <c r="I391" s="11">
        <f>IF(OR(A391="",F391=""),"",IF(OR(H391="Home to zone / back",H391="Personal"),0,IF(A391&gt;=DATE(2026,7,1),0.76,0.725)))</f>
      </c>
      <c r="J391" s="12">
        <f>IF(OR(F391="",I391=""),"",ROUND(F391*I391,2))</f>
      </c>
      <c r="K391" s="12"/>
    </row>
    <row r="392" spans="1:11" x14ac:dyDescent="0.25">
      <c r="A392" s="13"/>
      <c r="B392" s="14"/>
      <c r="C392" s="14"/>
      <c r="D392" s="15"/>
      <c r="E392" s="15"/>
      <c r="F392" s="15">
        <f>IF(AND(ISNUMBER(D392),ISNUMBER(E392),E392&gt;D392),E392-D392,"")</f>
      </c>
      <c r="G392" s="14"/>
      <c r="H392" s="14"/>
      <c r="I392" s="16">
        <f>IF(OR(A392="",F392=""),"",IF(OR(H392="Home to zone / back",H392="Personal"),0,IF(A392&gt;=DATE(2026,7,1),0.76,0.725)))</f>
      </c>
      <c r="J392" s="17">
        <f>IF(OR(F392="",I392=""),"",ROUND(F392*I392,2))</f>
      </c>
      <c r="K392" s="17"/>
    </row>
    <row r="393" spans="1:11" x14ac:dyDescent="0.25">
      <c r="A393" s="9"/>
      <c r="D393" s="10"/>
      <c r="E393" s="10"/>
      <c r="F393" s="10">
        <f>IF(AND(ISNUMBER(D393),ISNUMBER(E393),E393&gt;D393),E393-D393,"")</f>
      </c>
      <c r="I393" s="11">
        <f>IF(OR(A393="",F393=""),"",IF(OR(H393="Home to zone / back",H393="Personal"),0,IF(A393&gt;=DATE(2026,7,1),0.76,0.725)))</f>
      </c>
      <c r="J393" s="12">
        <f>IF(OR(F393="",I393=""),"",ROUND(F393*I393,2))</f>
      </c>
      <c r="K393" s="12"/>
    </row>
    <row r="394" spans="1:11" x14ac:dyDescent="0.25">
      <c r="A394" s="13"/>
      <c r="B394" s="14"/>
      <c r="C394" s="14"/>
      <c r="D394" s="15"/>
      <c r="E394" s="15"/>
      <c r="F394" s="15">
        <f>IF(AND(ISNUMBER(D394),ISNUMBER(E394),E394&gt;D394),E394-D394,"")</f>
      </c>
      <c r="G394" s="14"/>
      <c r="H394" s="14"/>
      <c r="I394" s="16">
        <f>IF(OR(A394="",F394=""),"",IF(OR(H394="Home to zone / back",H394="Personal"),0,IF(A394&gt;=DATE(2026,7,1),0.76,0.725)))</f>
      </c>
      <c r="J394" s="17">
        <f>IF(OR(F394="",I394=""),"",ROUND(F394*I394,2))</f>
      </c>
      <c r="K394" s="17"/>
    </row>
    <row r="395" spans="1:11" x14ac:dyDescent="0.25">
      <c r="A395" s="9"/>
      <c r="D395" s="10"/>
      <c r="E395" s="10"/>
      <c r="F395" s="10">
        <f>IF(AND(ISNUMBER(D395),ISNUMBER(E395),E395&gt;D395),E395-D395,"")</f>
      </c>
      <c r="I395" s="11">
        <f>IF(OR(A395="",F395=""),"",IF(OR(H395="Home to zone / back",H395="Personal"),0,IF(A395&gt;=DATE(2026,7,1),0.76,0.725)))</f>
      </c>
      <c r="J395" s="12">
        <f>IF(OR(F395="",I395=""),"",ROUND(F395*I395,2))</f>
      </c>
      <c r="K395" s="12"/>
    </row>
    <row r="396" spans="1:11" x14ac:dyDescent="0.25">
      <c r="A396" s="13"/>
      <c r="B396" s="14"/>
      <c r="C396" s="14"/>
      <c r="D396" s="15"/>
      <c r="E396" s="15"/>
      <c r="F396" s="15">
        <f>IF(AND(ISNUMBER(D396),ISNUMBER(E396),E396&gt;D396),E396-D396,"")</f>
      </c>
      <c r="G396" s="14"/>
      <c r="H396" s="14"/>
      <c r="I396" s="16">
        <f>IF(OR(A396="",F396=""),"",IF(OR(H396="Home to zone / back",H396="Personal"),0,IF(A396&gt;=DATE(2026,7,1),0.76,0.725)))</f>
      </c>
      <c r="J396" s="17">
        <f>IF(OR(F396="",I396=""),"",ROUND(F396*I396,2))</f>
      </c>
      <c r="K396" s="17"/>
    </row>
    <row r="397" spans="1:11" x14ac:dyDescent="0.25">
      <c r="A397" s="9"/>
      <c r="D397" s="10"/>
      <c r="E397" s="10"/>
      <c r="F397" s="10">
        <f>IF(AND(ISNUMBER(D397),ISNUMBER(E397),E397&gt;D397),E397-D397,"")</f>
      </c>
      <c r="I397" s="11">
        <f>IF(OR(A397="",F397=""),"",IF(OR(H397="Home to zone / back",H397="Personal"),0,IF(A397&gt;=DATE(2026,7,1),0.76,0.725)))</f>
      </c>
      <c r="J397" s="12">
        <f>IF(OR(F397="",I397=""),"",ROUND(F397*I397,2))</f>
      </c>
      <c r="K397" s="12"/>
    </row>
    <row r="398" spans="1:11" x14ac:dyDescent="0.25">
      <c r="A398" s="13"/>
      <c r="B398" s="14"/>
      <c r="C398" s="14"/>
      <c r="D398" s="15"/>
      <c r="E398" s="15"/>
      <c r="F398" s="15">
        <f>IF(AND(ISNUMBER(D398),ISNUMBER(E398),E398&gt;D398),E398-D398,"")</f>
      </c>
      <c r="G398" s="14"/>
      <c r="H398" s="14"/>
      <c r="I398" s="16">
        <f>IF(OR(A398="",F398=""),"",IF(OR(H398="Home to zone / back",H398="Personal"),0,IF(A398&gt;=DATE(2026,7,1),0.76,0.725)))</f>
      </c>
      <c r="J398" s="17">
        <f>IF(OR(F398="",I398=""),"",ROUND(F398*I398,2))</f>
      </c>
      <c r="K398" s="17"/>
    </row>
    <row r="399" spans="1:11" x14ac:dyDescent="0.25">
      <c r="A399" s="9"/>
      <c r="D399" s="10"/>
      <c r="E399" s="10"/>
      <c r="F399" s="10">
        <f>IF(AND(ISNUMBER(D399),ISNUMBER(E399),E399&gt;D399),E399-D399,"")</f>
      </c>
      <c r="I399" s="11">
        <f>IF(OR(A399="",F399=""),"",IF(OR(H399="Home to zone / back",H399="Personal"),0,IF(A399&gt;=DATE(2026,7,1),0.76,0.725)))</f>
      </c>
      <c r="J399" s="12">
        <f>IF(OR(F399="",I399=""),"",ROUND(F399*I399,2))</f>
      </c>
      <c r="K399" s="12"/>
    </row>
    <row r="400" spans="1:11" x14ac:dyDescent="0.25">
      <c r="A400" s="13"/>
      <c r="B400" s="14"/>
      <c r="C400" s="14"/>
      <c r="D400" s="15"/>
      <c r="E400" s="15"/>
      <c r="F400" s="15">
        <f>IF(AND(ISNUMBER(D400),ISNUMBER(E400),E400&gt;D400),E400-D400,"")</f>
      </c>
      <c r="G400" s="14"/>
      <c r="H400" s="14"/>
      <c r="I400" s="16">
        <f>IF(OR(A400="",F400=""),"",IF(OR(H400="Home to zone / back",H400="Personal"),0,IF(A400&gt;=DATE(2026,7,1),0.76,0.725)))</f>
      </c>
      <c r="J400" s="17">
        <f>IF(OR(F400="",I400=""),"",ROUND(F400*I400,2))</f>
      </c>
      <c r="K400" s="17"/>
    </row>
    <row r="401" spans="1:11" x14ac:dyDescent="0.25">
      <c r="A401" s="9"/>
      <c r="D401" s="10"/>
      <c r="E401" s="10"/>
      <c r="F401" s="10">
        <f>IF(AND(ISNUMBER(D401),ISNUMBER(E401),E401&gt;D401),E401-D401,"")</f>
      </c>
      <c r="I401" s="11">
        <f>IF(OR(A401="",F401=""),"",IF(OR(H401="Home to zone / back",H401="Personal"),0,IF(A401&gt;=DATE(2026,7,1),0.76,0.725)))</f>
      </c>
      <c r="J401" s="12">
        <f>IF(OR(F401="",I401=""),"",ROUND(F401*I401,2))</f>
      </c>
      <c r="K401" s="12"/>
    </row>
    <row r="402" spans="1:11" x14ac:dyDescent="0.25">
      <c r="A402" s="13"/>
      <c r="B402" s="14"/>
      <c r="C402" s="14"/>
      <c r="D402" s="15"/>
      <c r="E402" s="15"/>
      <c r="F402" s="15">
        <f>IF(AND(ISNUMBER(D402),ISNUMBER(E402),E402&gt;D402),E402-D402,"")</f>
      </c>
      <c r="G402" s="14"/>
      <c r="H402" s="14"/>
      <c r="I402" s="16">
        <f>IF(OR(A402="",F402=""),"",IF(OR(H402="Home to zone / back",H402="Personal"),0,IF(A402&gt;=DATE(2026,7,1),0.76,0.725)))</f>
      </c>
      <c r="J402" s="17">
        <f>IF(OR(F402="",I402=""),"",ROUND(F402*I402,2))</f>
      </c>
      <c r="K402" s="17"/>
    </row>
    <row r="403" spans="1:11" x14ac:dyDescent="0.25">
      <c r="A403" s="9"/>
      <c r="D403" s="10"/>
      <c r="E403" s="10"/>
      <c r="F403" s="10">
        <f>IF(AND(ISNUMBER(D403),ISNUMBER(E403),E403&gt;D403),E403-D403,"")</f>
      </c>
      <c r="I403" s="11">
        <f>IF(OR(A403="",F403=""),"",IF(OR(H403="Home to zone / back",H403="Personal"),0,IF(A403&gt;=DATE(2026,7,1),0.76,0.725)))</f>
      </c>
      <c r="J403" s="12">
        <f>IF(OR(F403="",I403=""),"",ROUND(F403*I403,2))</f>
      </c>
      <c r="K403" s="12"/>
    </row>
    <row r="404" spans="1:11" x14ac:dyDescent="0.25">
      <c r="A404" s="13"/>
      <c r="B404" s="14"/>
      <c r="C404" s="14"/>
      <c r="D404" s="15"/>
      <c r="E404" s="15"/>
      <c r="F404" s="15">
        <f>IF(AND(ISNUMBER(D404),ISNUMBER(E404),E404&gt;D404),E404-D404,"")</f>
      </c>
      <c r="G404" s="14"/>
      <c r="H404" s="14"/>
      <c r="I404" s="16">
        <f>IF(OR(A404="",F404=""),"",IF(OR(H404="Home to zone / back",H404="Personal"),0,IF(A404&gt;=DATE(2026,7,1),0.76,0.725)))</f>
      </c>
      <c r="J404" s="17">
        <f>IF(OR(F404="",I404=""),"",ROUND(F404*I404,2))</f>
      </c>
      <c r="K404" s="17"/>
    </row>
    <row r="405" spans="1:11" x14ac:dyDescent="0.25">
      <c r="A405" s="9"/>
      <c r="D405" s="10"/>
      <c r="E405" s="10"/>
      <c r="F405" s="10">
        <f>IF(AND(ISNUMBER(D405),ISNUMBER(E405),E405&gt;D405),E405-D405,"")</f>
      </c>
      <c r="I405" s="11">
        <f>IF(OR(A405="",F405=""),"",IF(OR(H405="Home to zone / back",H405="Personal"),0,IF(A405&gt;=DATE(2026,7,1),0.76,0.725)))</f>
      </c>
      <c r="J405" s="12">
        <f>IF(OR(F405="",I405=""),"",ROUND(F405*I405,2))</f>
      </c>
      <c r="K405" s="12"/>
    </row>
    <row r="406" spans="1:11" x14ac:dyDescent="0.25">
      <c r="A406" s="13"/>
      <c r="B406" s="14"/>
      <c r="C406" s="14"/>
      <c r="D406" s="15"/>
      <c r="E406" s="15"/>
      <c r="F406" s="15">
        <f>IF(AND(ISNUMBER(D406),ISNUMBER(E406),E406&gt;D406),E406-D406,"")</f>
      </c>
      <c r="G406" s="14"/>
      <c r="H406" s="14"/>
      <c r="I406" s="16">
        <f>IF(OR(A406="",F406=""),"",IF(OR(H406="Home to zone / back",H406="Personal"),0,IF(A406&gt;=DATE(2026,7,1),0.76,0.725)))</f>
      </c>
      <c r="J406" s="17">
        <f>IF(OR(F406="",I406=""),"",ROUND(F406*I406,2))</f>
      </c>
      <c r="K406" s="17"/>
    </row>
  </sheetData>
  <autoFilter ref="A6:K6"/>
  <mergeCells count="3">
    <mergeCell ref="A1:K1"/>
    <mergeCell ref="B2:C2"/>
    <mergeCell ref="E2:F2"/>
  </mergeCells>
  <dataValidations count="4">
    <dataValidation type="list" allowBlank="1" sqref="B10:B406">
      <formula1>"Uber,Lyft,DoorDash,Uber Eats,Grubhub,Instacart,Amazon Flex,Other"</formula1>
    </dataValidation>
    <dataValidation type="list" allowBlank="1" sqref="B7:B406">
      <formula1>"Uber,Lyft,DoorDash,Uber Eats,Grubhub,Instacart,Amazon Flex,Other"</formula1>
    </dataValidation>
    <dataValidation type="list" allowBlank="1" sqref="H10:H406">
      <formula1>"Business,Home to zone / back,Personal"</formula1>
    </dataValidation>
    <dataValidation type="list" allowBlank="1" sqref="H7:H406">
      <formula1>"Business,Home to zone / back,Personal"</formula1>
    </dataValidation>
  </dataValidations>
  <pageMargins left="0.4" right="0.4" top="0.5" bottom="0.5" header="0.2" footer="0.2"/>
  <pageSetup paperSize="1" orientation="landscape" fitToWidth="1" fitToHeight="0"/>
  <headerFooter>
    <oddFooter>&amp;LMileageLogMaker.com free template&amp;RPage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46" customWidth="1"/>
    <col min="2" max="2" width="18" customWidth="1"/>
    <col min="3" max="3" width="70" customWidth="1"/>
  </cols>
  <sheetData>
    <row r="1" spans="1:1" s="18" customFormat="1" x14ac:dyDescent="0.25">
      <c r="A1" s="18" t="s">
        <v>19</v>
      </c>
    </row>
    <row r="3" spans="1:3" s="19" customFormat="1" x14ac:dyDescent="0.25">
      <c r="A3" s="19" t="s">
        <v>20</v>
      </c>
      <c r="B3" s="20">
        <f>SUMIFS('Mileage log'!$F$7:$F$406,'Mileage log'!$A$7:$A$406,"&lt;&gt;")-SUMIFS('Mileage log'!$F$7:$F$406,'Mileage log'!$H$7:$H$406,"Home to zone / back")-SUMIFS('Mileage log'!$F$7:$F$406,'Mileage log'!$H$7:$H$406,"Personal")</f>
      </c>
      <c r="C3" s="19" t="s">
        <v>21</v>
      </c>
    </row>
    <row r="4" spans="1:3" x14ac:dyDescent="0.25">
      <c r="A4" t="s">
        <v>22</v>
      </c>
      <c r="B4" s="10">
        <f>SUMIFS('Mileage log'!$F$7:$F$406,'Mileage log'!$A$7:$A$406,"&lt;&gt;",'Mileage log'!$A$7:$A$406,"&lt;"&amp;DATE(2026,7,1))-SUMIFS('Mileage log'!$F$7:$F$406,'Mileage log'!$H$7:$H$406,"Home to zone / back",'Mileage log'!$A$7:$A$406,"&lt;"&amp;DATE(2026,7,1))-SUMIFS('Mileage log'!$F$7:$F$406,'Mileage log'!$H$7:$H$406,"Personal",'Mileage log'!$A$7:$A$406,"&lt;"&amp;DATE(2026,7,1))</f>
      </c>
      <c r="C4" s="21" t="s">
        <v>23</v>
      </c>
    </row>
    <row r="5" spans="1:3" x14ac:dyDescent="0.25">
      <c r="A5" t="s">
        <v>24</v>
      </c>
      <c r="B5" s="10">
        <f>SUMIFS('Mileage log'!$F$7:$F$406,'Mileage log'!$A$7:$A$406,"&lt;&gt;",'Mileage log'!$A$7:$A$406,"&gt;="&amp;DATE(2026,7,1))-SUMIFS('Mileage log'!$F$7:$F$406,'Mileage log'!$H$7:$H$406,"Home to zone / back",'Mileage log'!$A$7:$A$406,"&gt;="&amp;DATE(2026,7,1))-SUMIFS('Mileage log'!$F$7:$F$406,'Mileage log'!$H$7:$H$406,"Personal",'Mileage log'!$A$7:$A$406,"&gt;="&amp;DATE(2026,7,1))</f>
      </c>
      <c r="C5" s="21" t="s">
        <v>25</v>
      </c>
    </row>
    <row r="6" spans="1:3" x14ac:dyDescent="0.25">
      <c r="A6" t="s">
        <v>26</v>
      </c>
      <c r="B6" s="12">
        <f>SUM('Mileage log'!$J$7:$J$406)</f>
      </c>
      <c r="C6" s="21" t="s">
        <v>27</v>
      </c>
    </row>
    <row r="7" spans="1:3" x14ac:dyDescent="0.25">
      <c r="A7" t="s">
        <v>28</v>
      </c>
      <c r="B7" s="12">
        <f>SUM('Mileage log'!$K$7:$K$406)</f>
      </c>
      <c r="C7" s="21" t="s">
        <v>29</v>
      </c>
    </row>
    <row r="8" spans="1:3" x14ac:dyDescent="0.25">
      <c r="A8" t="s">
        <v>30</v>
      </c>
      <c r="B8" s="5">
        <f>'Mileage log'!H3</f>
      </c>
      <c r="C8" s="21" t="s">
        <v>31</v>
      </c>
    </row>
    <row r="9" spans="1:3" x14ac:dyDescent="0.25">
      <c r="A9" t="s">
        <v>32</v>
      </c>
      <c r="B9" s="22">
        <f>IFERROR(B3/B8,"")</f>
      </c>
      <c r="C9" s="21" t="s">
        <v>33</v>
      </c>
    </row>
    <row r="11" spans="1:1" x14ac:dyDescent="0.25">
      <c r="A11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FormatPr defaultRowHeight="15" outlineLevelRow="0" outlineLevelCol="0" x14ac:dyDescent="55"/>
  <cols>
    <col min="1" max="1" width="12" customWidth="1"/>
    <col min="2" max="2" width="13" customWidth="1"/>
    <col min="3" max="3" width="34" customWidth="1"/>
    <col min="4" max="5" width="13" customWidth="1"/>
    <col min="7" max="7" width="12" customWidth="1"/>
    <col min="8" max="8" width="16" customWidth="1"/>
    <col min="10" max="10" width="11" customWidth="1"/>
    <col min="11" max="11" width="12" customWidth="1"/>
  </cols>
  <sheetData>
    <row r="1" spans="1:11" s="19" customFormat="1" x14ac:dyDescent="0.25">
      <c r="A1" s="19" t="s">
        <v>8</v>
      </c>
      <c r="B1" s="19" t="s">
        <v>9</v>
      </c>
      <c r="C1" s="19" t="s">
        <v>10</v>
      </c>
      <c r="D1" s="19" t="s">
        <v>11</v>
      </c>
      <c r="E1" s="19" t="s">
        <v>12</v>
      </c>
      <c r="F1" s="19" t="s">
        <v>13</v>
      </c>
      <c r="G1" s="19" t="s">
        <v>14</v>
      </c>
      <c r="H1" s="19" t="s">
        <v>15</v>
      </c>
      <c r="I1" s="19" t="s">
        <v>16</v>
      </c>
      <c r="J1" s="19" t="s">
        <v>17</v>
      </c>
      <c r="K1" s="19" t="s">
        <v>18</v>
      </c>
    </row>
    <row r="2" spans="1:11" x14ac:dyDescent="0.25">
      <c r="A2" t="s">
        <v>35</v>
      </c>
      <c r="B2" t="s">
        <v>36</v>
      </c>
      <c r="C2" t="s">
        <v>37</v>
      </c>
      <c r="D2">
        <v>61204</v>
      </c>
      <c r="E2">
        <v>61331</v>
      </c>
      <c r="F2">
        <v>127</v>
      </c>
      <c r="G2">
        <v>118</v>
      </c>
      <c r="H2" t="s">
        <v>38</v>
      </c>
      <c r="I2">
        <v>0.76</v>
      </c>
      <c r="J2">
        <v>96.52</v>
      </c>
      <c r="K2">
        <v>7.5</v>
      </c>
    </row>
    <row r="3" spans="1:11" x14ac:dyDescent="0.25">
      <c r="A3" t="s">
        <v>39</v>
      </c>
      <c r="B3" t="s">
        <v>40</v>
      </c>
      <c r="C3" t="s">
        <v>41</v>
      </c>
      <c r="D3">
        <v>61331</v>
      </c>
      <c r="E3">
        <v>61337</v>
      </c>
      <c r="F3">
        <v>6</v>
      </c>
      <c r="G3" t="s">
        <v>42</v>
      </c>
      <c r="H3" t="s">
        <v>43</v>
      </c>
      <c r="I3">
        <v>0</v>
      </c>
      <c r="J3">
        <v>0</v>
      </c>
      <c r="K3" t="s">
        <v>42</v>
      </c>
    </row>
    <row r="4" spans="1:11" x14ac:dyDescent="0.25">
      <c r="A4" t="s">
        <v>39</v>
      </c>
      <c r="B4" t="s">
        <v>40</v>
      </c>
      <c r="C4" t="s">
        <v>44</v>
      </c>
      <c r="D4">
        <v>61337</v>
      </c>
      <c r="E4">
        <v>61390</v>
      </c>
      <c r="F4">
        <v>53</v>
      </c>
      <c r="G4" t="s">
        <v>42</v>
      </c>
      <c r="H4" t="s">
        <v>38</v>
      </c>
      <c r="I4">
        <v>0.76</v>
      </c>
      <c r="J4">
        <v>40.28</v>
      </c>
      <c r="K4" t="s">
        <v>42</v>
      </c>
    </row>
    <row r="6" spans="1:1" x14ac:dyDescent="0.25">
      <c r="A6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60" customWidth="1"/>
    <col min="2" max="2" width="90" customWidth="1"/>
  </cols>
  <sheetData>
    <row r="1" spans="1:1" s="18" customFormat="1" x14ac:dyDescent="0.25">
      <c r="A1" s="18" t="s">
        <v>46</v>
      </c>
    </row>
    <row r="2" spans="1:1" x14ac:dyDescent="0.25">
      <c r="A2" t="s">
        <v>47</v>
      </c>
    </row>
    <row r="4" spans="1:2" x14ac:dyDescent="0.25">
      <c r="A4" t="s">
        <v>48</v>
      </c>
      <c r="B4" s="23" t="s">
        <v>49</v>
      </c>
    </row>
    <row r="5" spans="1:2" x14ac:dyDescent="0.25">
      <c r="A5" t="s">
        <v>50</v>
      </c>
      <c r="B5" s="23" t="s">
        <v>51</v>
      </c>
    </row>
    <row r="6" spans="1:2" x14ac:dyDescent="0.25">
      <c r="A6" t="s">
        <v>52</v>
      </c>
      <c r="B6" s="23" t="s">
        <v>53</v>
      </c>
    </row>
    <row r="7" spans="1:2" x14ac:dyDescent="0.25">
      <c r="A7" t="s">
        <v>54</v>
      </c>
      <c r="B7" s="23" t="s">
        <v>53</v>
      </c>
    </row>
    <row r="9" spans="1:1" x14ac:dyDescent="0.25">
      <c r="A9" t="s">
        <v>55</v>
      </c>
    </row>
  </sheetData>
  <hyperlinks>
    <hyperlink ref="B4" r:id="rId1"/>
    <hyperlink ref="B5" r:id="rId2"/>
    <hyperlink ref="B6" r:id="rId3"/>
    <hyperlink ref="B7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</vt:lpstr>
      <vt:lpstr>Summary</vt:lpstr>
      <vt:lpstr>Example</vt:lpstr>
      <vt:lpstr>Rates and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MileageLogMaker.com</dc:creator>
  <dc:title/>
  <dc:subject/>
  <dc:description/>
  <cp:keywords/>
  <cp:category/>
  <cp:lastModifiedBy>Unknown</cp:lastModifiedBy>
  <dcterms:created xsi:type="dcterms:W3CDTF">2026-10-07T12:08:45Z</dcterms:created>
  <dcterms:modified xsi:type="dcterms:W3CDTF">2026-10-07T12:08:45Z</dcterms:modified>
</cp:coreProperties>
</file>