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ileage log" state="visible" r:id="rId4"/>
    <sheet sheetId="2" name="Summary" state="visible" r:id="rId5"/>
    <sheet sheetId="3" name="Example" state="visible" r:id="rId6"/>
    <sheet sheetId="4" name="Rates and sources" state="visible" r:id="rId7"/>
  </sheets>
  <definedNames>
    <definedName name="_xlnm.Print_Titles" localSheetId="0">'Mileage log'!$6:$6</definedName>
  </definedNames>
  <calcPr calcId="171027" fullCalcOnLoad="1"/>
</workbook>
</file>

<file path=xl/sharedStrings.xml><?xml version="1.0" encoding="utf-8"?>
<sst xmlns="http://schemas.openxmlformats.org/spreadsheetml/2006/main" count="75" uniqueCount="57">
  <si>
    <t>Real Estate Mileage Log 2026</t>
  </si>
  <si>
    <t>Name</t>
  </si>
  <si>
    <t>Vehicle</t>
  </si>
  <si>
    <t>Odometer Jan 1</t>
  </si>
  <si>
    <t>Odometer Dec 31</t>
  </si>
  <si>
    <t>Total miles</t>
  </si>
  <si>
    <t>Date placed in service for business</t>
  </si>
  <si>
    <t>Yellow cells are for you to fill in. Miles fill in from the odometer columns; you can also type miles directly.</t>
  </si>
  <si>
    <t>Date</t>
  </si>
  <si>
    <t>Start</t>
  </si>
  <si>
    <t>Property address / destination</t>
  </si>
  <si>
    <t>Client or MLS #</t>
  </si>
  <si>
    <t>Purpose</t>
  </si>
  <si>
    <t>Odometer start</t>
  </si>
  <si>
    <t>Odometer end</t>
  </si>
  <si>
    <t>Miles</t>
  </si>
  <si>
    <t>Rate</t>
  </si>
  <si>
    <t>Amount</t>
  </si>
  <si>
    <t>Parking &amp; tolls</t>
  </si>
  <si>
    <t>Real Estate Mileage Log 2026: summary</t>
  </si>
  <si>
    <t>Business miles</t>
  </si>
  <si>
    <t>Everything except Personal rows.</t>
  </si>
  <si>
    <t xml:space="preserve">  of which before July 1, 2026</t>
  </si>
  <si>
    <t>Rate 72.5 cents</t>
  </si>
  <si>
    <t xml:space="preserve">  of which from July 1, 2026</t>
  </si>
  <si>
    <t>Rate 76 cents</t>
  </si>
  <si>
    <t>Standard mileage amount</t>
  </si>
  <si>
    <t>Miles x the IRS rate for the date driven</t>
  </si>
  <si>
    <t>Business parking and tolls</t>
  </si>
  <si>
    <t>Deductible on top of the standard mileage rate</t>
  </si>
  <si>
    <t>Total miles driven (odometer)</t>
  </si>
  <si>
    <t>From the odometer readings at the top of the log</t>
  </si>
  <si>
    <t>Business-use percentage</t>
  </si>
  <si>
    <t>Business miles / total miles</t>
  </si>
  <si>
    <t>Self-employed: report car expenses on Schedule C, line 9, and complete Part IV (business, commuting and other miles).</t>
  </si>
  <si>
    <t>07/11/2026</t>
  </si>
  <si>
    <t>Home office</t>
  </si>
  <si>
    <t>123 Oak St</t>
  </si>
  <si>
    <t>Johnson / MLS 4471825</t>
  </si>
  <si>
    <t>Showing</t>
  </si>
  <si>
    <t/>
  </si>
  <si>
    <t>47 Birch Ln</t>
  </si>
  <si>
    <t>Johnson / MLS 4470032</t>
  </si>
  <si>
    <t>Hilltop Title Co.</t>
  </si>
  <si>
    <t>Ramirez</t>
  </si>
  <si>
    <t>Closing</t>
  </si>
  <si>
    <t>Write a specific business purpose for each trip, not just "work".</t>
  </si>
  <si>
    <t>Rates and rules used in this template</t>
  </si>
  <si>
    <t>Last checked against the official sources on October 7, 2026.</t>
  </si>
  <si>
    <t>2026 business rate: 72.5 cents (Jan 1 - Jun 30), 76 cents (from Jul 1)</t>
  </si>
  <si>
    <t>https://www.irs.gov/tax-professionals/standard-mileage-rates</t>
  </si>
  <si>
    <t>2026 medical/moving: 20.5 cents, then 23.5 cents from Jul 1; charity 14 cents</t>
  </si>
  <si>
    <t>https://www.irs.gov/irb/2026-29_irb</t>
  </si>
  <si>
    <t>Records to keep: date, destination, business purpose, miles; total miles for the year (Pub. 463, ch. 5)</t>
  </si>
  <si>
    <t>https://www.irs.gov/publications/p463</t>
  </si>
  <si>
    <t>A log kept weekly counts as a timely kept record (Pub. 463)</t>
  </si>
  <si>
    <t>Made with MileageLogMaker.com. General information, not tax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</si>
</sst>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mm/dd/yyyy"/>
    <numFmt numFmtId="165" formatCode="#,##0.0"/>
    <numFmt numFmtId="166" formatCode="$0.000"/>
    <numFmt numFmtId="167" formatCode="$#,##0.00"/>
    <numFmt numFmtId="168" formatCode="0.0%"/>
  </numFmts>
  <fonts count="9" x14ac:knownFonts="1">
    <font>
      <color theme="1"/>
      <family val="2"/>
      <scheme val="minor"/>
      <sz val="11"/>
      <name val="Calibri"/>
    </font>
    <font>
      <b/>
      <color rgb="FF0A2540"/>
      <sz val="16"/>
    </font>
    <font>
      <b/>
      <color rgb="FF425466"/>
    </font>
    <font>
      <i/>
      <color rgb="FF56657A"/>
    </font>
    <font>
      <b/>
      <color rgb="FFFFFFFF"/>
    </font>
    <font>
      <b/>
      <sz val="14"/>
    </font>
    <font>
      <b/>
    </font>
    <font>
      <color rgb="FF56657A"/>
    </font>
    <font>
      <u/>
      <color rgb="FF635BFF"/>
    </font>
  </fonts>
  <fills count="5">
    <fill>
      <patternFill patternType="none"/>
    </fill>
    <fill>
      <patternFill patternType="gray125"/>
    </fill>
    <fill>
      <patternFill patternType="solid">
        <fgColor rgb="FFFFFDF2"/>
      </patternFill>
    </fill>
    <fill>
      <patternFill patternType="solid">
        <fgColor rgb="FF0A2540"/>
      </patternFill>
    </fill>
    <fill>
      <patternFill patternType="solid">
        <fgColor rgb="FFF1F4F9"/>
      </patternFill>
    </fill>
  </fills>
  <borders count="2">
    <border>
      <left/>
      <right/>
      <top/>
      <bottom/>
      <diagonal/>
    </border>
    <border>
      <left style="thin">
        <color rgb="FFD5DCE6"/>
      </left>
      <right style="thin">
        <color rgb="FFD5DCE6"/>
      </right>
      <top style="thin">
        <color rgb="FFD5DCE6"/>
      </top>
      <bottom style="thin">
        <color rgb="FFD5DCE6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1" xfId="0" applyFill="1" applyBorder="1"/>
    <xf numFmtId="3" fontId="0" fillId="2" borderId="1" xfId="0" applyNumberFormat="1" applyFill="1" applyBorder="1"/>
    <xf numFmtId="3" fontId="0" fillId="0" borderId="0" xfId="0" applyNumberFormat="1"/>
    <xf numFmtId="164" fontId="0" fillId="2" borderId="1" xfId="0" applyNumberFormat="1" applyFill="1" applyBorder="1"/>
    <xf numFmtId="0" fontId="3" fillId="0" borderId="0" xfId="0" applyFont="1"/>
    <xf numFmtId="0" fontId="4" fillId="3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4" fontId="0" fillId="4" borderId="0" xfId="0" applyNumberFormat="1" applyFill="1"/>
    <xf numFmtId="0" fontId="0" fillId="4" borderId="0" xfId="0" applyFill="1"/>
    <xf numFmtId="165" fontId="0" fillId="4" borderId="0" xfId="0" applyNumberFormat="1" applyFill="1"/>
    <xf numFmtId="166" fontId="0" fillId="4" borderId="0" xfId="0" applyNumberFormat="1" applyFill="1"/>
    <xf numFmtId="167" fontId="0" fillId="4" borderId="0" xfId="0" applyNumberFormat="1" applyFill="1"/>
    <xf numFmtId="0" fontId="5" fillId="0" borderId="0" xfId="0" applyFont="1"/>
    <xf numFmtId="0" fontId="6" fillId="0" borderId="0" xfId="0" applyFont="1"/>
    <xf numFmtId="165" fontId="6" fillId="0" borderId="0" xfId="0" applyNumberFormat="1" applyFont="1"/>
    <xf numFmtId="0" fontId="7" fillId="0" borderId="0" xfId="0" applyFont="1"/>
    <xf numFmtId="168" fontId="0" fillId="0" borderId="0" xfId="0" applyNumberFormat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rs.gov/tax-professionals/standard-mileage-rates" TargetMode="External"/><Relationship Id="rId2" Type="http://schemas.openxmlformats.org/officeDocument/2006/relationships/hyperlink" Target="https://www.irs.gov/irb/2026-29_irb" TargetMode="External"/><Relationship Id="rId3" Type="http://schemas.openxmlformats.org/officeDocument/2006/relationships/hyperlink" Target="https://www.irs.gov/publications/p463" TargetMode="External"/><Relationship Id="rId4" Type="http://schemas.openxmlformats.org/officeDocument/2006/relationships/hyperlink" Target="https://www.irs.gov/publications/p4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6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28" customWidth="1"/>
    <col min="4" max="4" width="18" customWidth="1"/>
    <col min="5" max="5" width="20" customWidth="1"/>
    <col min="6" max="7" width="12" customWidth="1"/>
    <col min="10" max="10" width="11" customWidth="1"/>
    <col min="11" max="11" width="12" customWidth="1"/>
  </cols>
  <sheetData>
    <row r="1" ht="24" customHeight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6" x14ac:dyDescent="0.25">
      <c r="A2" s="2" t="s">
        <v>1</v>
      </c>
      <c r="B2" s="3"/>
      <c r="C2" s="3"/>
      <c r="D2" s="2" t="s">
        <v>2</v>
      </c>
      <c r="E2" s="3"/>
      <c r="F2" s="3"/>
    </row>
    <row r="3" spans="1:8" x14ac:dyDescent="0.25">
      <c r="A3" s="2" t="s">
        <v>3</v>
      </c>
      <c r="B3" s="4"/>
      <c r="D3" s="2" t="s">
        <v>4</v>
      </c>
      <c r="E3" s="4"/>
      <c r="G3" s="2" t="s">
        <v>5</v>
      </c>
      <c r="H3" s="5">
        <f>IF(AND(ISNUMBER(B3),ISNUMBER(E3),E3&gt;B3),E3-B3,"")</f>
      </c>
    </row>
    <row r="4" spans="1:6" x14ac:dyDescent="0.25">
      <c r="A4" s="2" t="s">
        <v>6</v>
      </c>
      <c r="D4" s="6"/>
      <c r="F4" s="7" t="s">
        <v>7</v>
      </c>
    </row>
    <row r="6" ht="30" customHeight="1" spans="1:11" x14ac:dyDescent="0.25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  <c r="H6" s="8" t="s">
        <v>15</v>
      </c>
      <c r="I6" s="8" t="s">
        <v>16</v>
      </c>
      <c r="J6" s="8" t="s">
        <v>17</v>
      </c>
      <c r="K6" s="8" t="s">
        <v>18</v>
      </c>
    </row>
    <row r="7" spans="1:11" x14ac:dyDescent="0.25">
      <c r="A7" s="9"/>
      <c r="F7" s="10"/>
      <c r="G7" s="10"/>
      <c r="H7" s="10">
        <f>IF(AND(ISNUMBER(F7),ISNUMBER(G7),G7&gt;F7),G7-F7,"")</f>
      </c>
      <c r="I7" s="11">
        <f>IF(OR(A7="",H7=""),"",IF(OR(E7="Personal"),0,IF(A7&gt;=DATE(2026,7,1),0.76,0.725)))</f>
      </c>
      <c r="J7" s="12">
        <f>IF(OR(H7="",I7=""),"",ROUND(H7*I7,2))</f>
      </c>
      <c r="K7" s="12"/>
    </row>
    <row r="8" spans="1:11" x14ac:dyDescent="0.25">
      <c r="A8" s="13"/>
      <c r="B8" s="14"/>
      <c r="C8" s="14"/>
      <c r="D8" s="14"/>
      <c r="E8" s="14"/>
      <c r="F8" s="15"/>
      <c r="G8" s="15"/>
      <c r="H8" s="15">
        <f>IF(AND(ISNUMBER(F8),ISNUMBER(G8),G8&gt;F8),G8-F8,"")</f>
      </c>
      <c r="I8" s="16">
        <f>IF(OR(A8="",H8=""),"",IF(OR(E8="Personal"),0,IF(A8&gt;=DATE(2026,7,1),0.76,0.725)))</f>
      </c>
      <c r="J8" s="17">
        <f>IF(OR(H8="",I8=""),"",ROUND(H8*I8,2))</f>
      </c>
      <c r="K8" s="17"/>
    </row>
    <row r="9" spans="1:11" x14ac:dyDescent="0.25">
      <c r="A9" s="9"/>
      <c r="F9" s="10"/>
      <c r="G9" s="10"/>
      <c r="H9" s="10">
        <f>IF(AND(ISNUMBER(F9),ISNUMBER(G9),G9&gt;F9),G9-F9,"")</f>
      </c>
      <c r="I9" s="11">
        <f>IF(OR(A9="",H9=""),"",IF(OR(E9="Personal"),0,IF(A9&gt;=DATE(2026,7,1),0.76,0.725)))</f>
      </c>
      <c r="J9" s="12">
        <f>IF(OR(H9="",I9=""),"",ROUND(H9*I9,2))</f>
      </c>
      <c r="K9" s="12"/>
    </row>
    <row r="10" spans="1:11" x14ac:dyDescent="0.25">
      <c r="A10" s="13"/>
      <c r="B10" s="14"/>
      <c r="C10" s="14"/>
      <c r="D10" s="14"/>
      <c r="E10" s="14"/>
      <c r="F10" s="15"/>
      <c r="G10" s="15"/>
      <c r="H10" s="15">
        <f>IF(AND(ISNUMBER(F10),ISNUMBER(G10),G10&gt;F10),G10-F10,"")</f>
      </c>
      <c r="I10" s="16">
        <f>IF(OR(A10="",H10=""),"",IF(OR(E10="Personal"),0,IF(A10&gt;=DATE(2026,7,1),0.76,0.725)))</f>
      </c>
      <c r="J10" s="17">
        <f>IF(OR(H10="",I10=""),"",ROUND(H10*I10,2))</f>
      </c>
      <c r="K10" s="17"/>
    </row>
    <row r="11" spans="1:11" x14ac:dyDescent="0.25">
      <c r="A11" s="9"/>
      <c r="F11" s="10"/>
      <c r="G11" s="10"/>
      <c r="H11" s="10">
        <f>IF(AND(ISNUMBER(F11),ISNUMBER(G11),G11&gt;F11),G11-F11,"")</f>
      </c>
      <c r="I11" s="11">
        <f>IF(OR(A11="",H11=""),"",IF(OR(E11="Personal"),0,IF(A11&gt;=DATE(2026,7,1),0.76,0.725)))</f>
      </c>
      <c r="J11" s="12">
        <f>IF(OR(H11="",I11=""),"",ROUND(H11*I11,2))</f>
      </c>
      <c r="K11" s="12"/>
    </row>
    <row r="12" spans="1:11" x14ac:dyDescent="0.25">
      <c r="A12" s="13"/>
      <c r="B12" s="14"/>
      <c r="C12" s="14"/>
      <c r="D12" s="14"/>
      <c r="E12" s="14"/>
      <c r="F12" s="15"/>
      <c r="G12" s="15"/>
      <c r="H12" s="15">
        <f>IF(AND(ISNUMBER(F12),ISNUMBER(G12),G12&gt;F12),G12-F12,"")</f>
      </c>
      <c r="I12" s="16">
        <f>IF(OR(A12="",H12=""),"",IF(OR(E12="Personal"),0,IF(A12&gt;=DATE(2026,7,1),0.76,0.725)))</f>
      </c>
      <c r="J12" s="17">
        <f>IF(OR(H12="",I12=""),"",ROUND(H12*I12,2))</f>
      </c>
      <c r="K12" s="17"/>
    </row>
    <row r="13" spans="1:11" x14ac:dyDescent="0.25">
      <c r="A13" s="9"/>
      <c r="F13" s="10"/>
      <c r="G13" s="10"/>
      <c r="H13" s="10">
        <f>IF(AND(ISNUMBER(F13),ISNUMBER(G13),G13&gt;F13),G13-F13,"")</f>
      </c>
      <c r="I13" s="11">
        <f>IF(OR(A13="",H13=""),"",IF(OR(E13="Personal"),0,IF(A13&gt;=DATE(2026,7,1),0.76,0.725)))</f>
      </c>
      <c r="J13" s="12">
        <f>IF(OR(H13="",I13=""),"",ROUND(H13*I13,2))</f>
      </c>
      <c r="K13" s="12"/>
    </row>
    <row r="14" spans="1:11" x14ac:dyDescent="0.25">
      <c r="A14" s="13"/>
      <c r="B14" s="14"/>
      <c r="C14" s="14"/>
      <c r="D14" s="14"/>
      <c r="E14" s="14"/>
      <c r="F14" s="15"/>
      <c r="G14" s="15"/>
      <c r="H14" s="15">
        <f>IF(AND(ISNUMBER(F14),ISNUMBER(G14),G14&gt;F14),G14-F14,"")</f>
      </c>
      <c r="I14" s="16">
        <f>IF(OR(A14="",H14=""),"",IF(OR(E14="Personal"),0,IF(A14&gt;=DATE(2026,7,1),0.76,0.725)))</f>
      </c>
      <c r="J14" s="17">
        <f>IF(OR(H14="",I14=""),"",ROUND(H14*I14,2))</f>
      </c>
      <c r="K14" s="17"/>
    </row>
    <row r="15" spans="1:11" x14ac:dyDescent="0.25">
      <c r="A15" s="9"/>
      <c r="F15" s="10"/>
      <c r="G15" s="10"/>
      <c r="H15" s="10">
        <f>IF(AND(ISNUMBER(F15),ISNUMBER(G15),G15&gt;F15),G15-F15,"")</f>
      </c>
      <c r="I15" s="11">
        <f>IF(OR(A15="",H15=""),"",IF(OR(E15="Personal"),0,IF(A15&gt;=DATE(2026,7,1),0.76,0.725)))</f>
      </c>
      <c r="J15" s="12">
        <f>IF(OR(H15="",I15=""),"",ROUND(H15*I15,2))</f>
      </c>
      <c r="K15" s="12"/>
    </row>
    <row r="16" spans="1:11" x14ac:dyDescent="0.25">
      <c r="A16" s="13"/>
      <c r="B16" s="14"/>
      <c r="C16" s="14"/>
      <c r="D16" s="14"/>
      <c r="E16" s="14"/>
      <c r="F16" s="15"/>
      <c r="G16" s="15"/>
      <c r="H16" s="15">
        <f>IF(AND(ISNUMBER(F16),ISNUMBER(G16),G16&gt;F16),G16-F16,"")</f>
      </c>
      <c r="I16" s="16">
        <f>IF(OR(A16="",H16=""),"",IF(OR(E16="Personal"),0,IF(A16&gt;=DATE(2026,7,1),0.76,0.725)))</f>
      </c>
      <c r="J16" s="17">
        <f>IF(OR(H16="",I16=""),"",ROUND(H16*I16,2))</f>
      </c>
      <c r="K16" s="17"/>
    </row>
    <row r="17" spans="1:11" x14ac:dyDescent="0.25">
      <c r="A17" s="9"/>
      <c r="F17" s="10"/>
      <c r="G17" s="10"/>
      <c r="H17" s="10">
        <f>IF(AND(ISNUMBER(F17),ISNUMBER(G17),G17&gt;F17),G17-F17,"")</f>
      </c>
      <c r="I17" s="11">
        <f>IF(OR(A17="",H17=""),"",IF(OR(E17="Personal"),0,IF(A17&gt;=DATE(2026,7,1),0.76,0.725)))</f>
      </c>
      <c r="J17" s="12">
        <f>IF(OR(H17="",I17=""),"",ROUND(H17*I17,2))</f>
      </c>
      <c r="K17" s="12"/>
    </row>
    <row r="18" spans="1:11" x14ac:dyDescent="0.25">
      <c r="A18" s="13"/>
      <c r="B18" s="14"/>
      <c r="C18" s="14"/>
      <c r="D18" s="14"/>
      <c r="E18" s="14"/>
      <c r="F18" s="15"/>
      <c r="G18" s="15"/>
      <c r="H18" s="15">
        <f>IF(AND(ISNUMBER(F18),ISNUMBER(G18),G18&gt;F18),G18-F18,"")</f>
      </c>
      <c r="I18" s="16">
        <f>IF(OR(A18="",H18=""),"",IF(OR(E18="Personal"),0,IF(A18&gt;=DATE(2026,7,1),0.76,0.725)))</f>
      </c>
      <c r="J18" s="17">
        <f>IF(OR(H18="",I18=""),"",ROUND(H18*I18,2))</f>
      </c>
      <c r="K18" s="17"/>
    </row>
    <row r="19" spans="1:11" x14ac:dyDescent="0.25">
      <c r="A19" s="9"/>
      <c r="F19" s="10"/>
      <c r="G19" s="10"/>
      <c r="H19" s="10">
        <f>IF(AND(ISNUMBER(F19),ISNUMBER(G19),G19&gt;F19),G19-F19,"")</f>
      </c>
      <c r="I19" s="11">
        <f>IF(OR(A19="",H19=""),"",IF(OR(E19="Personal"),0,IF(A19&gt;=DATE(2026,7,1),0.76,0.725)))</f>
      </c>
      <c r="J19" s="12">
        <f>IF(OR(H19="",I19=""),"",ROUND(H19*I19,2))</f>
      </c>
      <c r="K19" s="12"/>
    </row>
    <row r="20" spans="1:11" x14ac:dyDescent="0.25">
      <c r="A20" s="13"/>
      <c r="B20" s="14"/>
      <c r="C20" s="14"/>
      <c r="D20" s="14"/>
      <c r="E20" s="14"/>
      <c r="F20" s="15"/>
      <c r="G20" s="15"/>
      <c r="H20" s="15">
        <f>IF(AND(ISNUMBER(F20),ISNUMBER(G20),G20&gt;F20),G20-F20,"")</f>
      </c>
      <c r="I20" s="16">
        <f>IF(OR(A20="",H20=""),"",IF(OR(E20="Personal"),0,IF(A20&gt;=DATE(2026,7,1),0.76,0.725)))</f>
      </c>
      <c r="J20" s="17">
        <f>IF(OR(H20="",I20=""),"",ROUND(H20*I20,2))</f>
      </c>
      <c r="K20" s="17"/>
    </row>
    <row r="21" spans="1:11" x14ac:dyDescent="0.25">
      <c r="A21" s="9"/>
      <c r="F21" s="10"/>
      <c r="G21" s="10"/>
      <c r="H21" s="10">
        <f>IF(AND(ISNUMBER(F21),ISNUMBER(G21),G21&gt;F21),G21-F21,"")</f>
      </c>
      <c r="I21" s="11">
        <f>IF(OR(A21="",H21=""),"",IF(OR(E21="Personal"),0,IF(A21&gt;=DATE(2026,7,1),0.76,0.725)))</f>
      </c>
      <c r="J21" s="12">
        <f>IF(OR(H21="",I21=""),"",ROUND(H21*I21,2))</f>
      </c>
      <c r="K21" s="12"/>
    </row>
    <row r="22" spans="1:11" x14ac:dyDescent="0.25">
      <c r="A22" s="13"/>
      <c r="B22" s="14"/>
      <c r="C22" s="14"/>
      <c r="D22" s="14"/>
      <c r="E22" s="14"/>
      <c r="F22" s="15"/>
      <c r="G22" s="15"/>
      <c r="H22" s="15">
        <f>IF(AND(ISNUMBER(F22),ISNUMBER(G22),G22&gt;F22),G22-F22,"")</f>
      </c>
      <c r="I22" s="16">
        <f>IF(OR(A22="",H22=""),"",IF(OR(E22="Personal"),0,IF(A22&gt;=DATE(2026,7,1),0.76,0.725)))</f>
      </c>
      <c r="J22" s="17">
        <f>IF(OR(H22="",I22=""),"",ROUND(H22*I22,2))</f>
      </c>
      <c r="K22" s="17"/>
    </row>
    <row r="23" spans="1:11" x14ac:dyDescent="0.25">
      <c r="A23" s="9"/>
      <c r="F23" s="10"/>
      <c r="G23" s="10"/>
      <c r="H23" s="10">
        <f>IF(AND(ISNUMBER(F23),ISNUMBER(G23),G23&gt;F23),G23-F23,"")</f>
      </c>
      <c r="I23" s="11">
        <f>IF(OR(A23="",H23=""),"",IF(OR(E23="Personal"),0,IF(A23&gt;=DATE(2026,7,1),0.76,0.725)))</f>
      </c>
      <c r="J23" s="12">
        <f>IF(OR(H23="",I23=""),"",ROUND(H23*I23,2))</f>
      </c>
      <c r="K23" s="12"/>
    </row>
    <row r="24" spans="1:11" x14ac:dyDescent="0.25">
      <c r="A24" s="13"/>
      <c r="B24" s="14"/>
      <c r="C24" s="14"/>
      <c r="D24" s="14"/>
      <c r="E24" s="14"/>
      <c r="F24" s="15"/>
      <c r="G24" s="15"/>
      <c r="H24" s="15">
        <f>IF(AND(ISNUMBER(F24),ISNUMBER(G24),G24&gt;F24),G24-F24,"")</f>
      </c>
      <c r="I24" s="16">
        <f>IF(OR(A24="",H24=""),"",IF(OR(E24="Personal"),0,IF(A24&gt;=DATE(2026,7,1),0.76,0.725)))</f>
      </c>
      <c r="J24" s="17">
        <f>IF(OR(H24="",I24=""),"",ROUND(H24*I24,2))</f>
      </c>
      <c r="K24" s="17"/>
    </row>
    <row r="25" spans="1:11" x14ac:dyDescent="0.25">
      <c r="A25" s="9"/>
      <c r="F25" s="10"/>
      <c r="G25" s="10"/>
      <c r="H25" s="10">
        <f>IF(AND(ISNUMBER(F25),ISNUMBER(G25),G25&gt;F25),G25-F25,"")</f>
      </c>
      <c r="I25" s="11">
        <f>IF(OR(A25="",H25=""),"",IF(OR(E25="Personal"),0,IF(A25&gt;=DATE(2026,7,1),0.76,0.725)))</f>
      </c>
      <c r="J25" s="12">
        <f>IF(OR(H25="",I25=""),"",ROUND(H25*I25,2))</f>
      </c>
      <c r="K25" s="12"/>
    </row>
    <row r="26" spans="1:11" x14ac:dyDescent="0.25">
      <c r="A26" s="13"/>
      <c r="B26" s="14"/>
      <c r="C26" s="14"/>
      <c r="D26" s="14"/>
      <c r="E26" s="14"/>
      <c r="F26" s="15"/>
      <c r="G26" s="15"/>
      <c r="H26" s="15">
        <f>IF(AND(ISNUMBER(F26),ISNUMBER(G26),G26&gt;F26),G26-F26,"")</f>
      </c>
      <c r="I26" s="16">
        <f>IF(OR(A26="",H26=""),"",IF(OR(E26="Personal"),0,IF(A26&gt;=DATE(2026,7,1),0.76,0.725)))</f>
      </c>
      <c r="J26" s="17">
        <f>IF(OR(H26="",I26=""),"",ROUND(H26*I26,2))</f>
      </c>
      <c r="K26" s="17"/>
    </row>
    <row r="27" spans="1:11" x14ac:dyDescent="0.25">
      <c r="A27" s="9"/>
      <c r="F27" s="10"/>
      <c r="G27" s="10"/>
      <c r="H27" s="10">
        <f>IF(AND(ISNUMBER(F27),ISNUMBER(G27),G27&gt;F27),G27-F27,"")</f>
      </c>
      <c r="I27" s="11">
        <f>IF(OR(A27="",H27=""),"",IF(OR(E27="Personal"),0,IF(A27&gt;=DATE(2026,7,1),0.76,0.725)))</f>
      </c>
      <c r="J27" s="12">
        <f>IF(OR(H27="",I27=""),"",ROUND(H27*I27,2))</f>
      </c>
      <c r="K27" s="12"/>
    </row>
    <row r="28" spans="1:11" x14ac:dyDescent="0.25">
      <c r="A28" s="13"/>
      <c r="B28" s="14"/>
      <c r="C28" s="14"/>
      <c r="D28" s="14"/>
      <c r="E28" s="14"/>
      <c r="F28" s="15"/>
      <c r="G28" s="15"/>
      <c r="H28" s="15">
        <f>IF(AND(ISNUMBER(F28),ISNUMBER(G28),G28&gt;F28),G28-F28,"")</f>
      </c>
      <c r="I28" s="16">
        <f>IF(OR(A28="",H28=""),"",IF(OR(E28="Personal"),0,IF(A28&gt;=DATE(2026,7,1),0.76,0.725)))</f>
      </c>
      <c r="J28" s="17">
        <f>IF(OR(H28="",I28=""),"",ROUND(H28*I28,2))</f>
      </c>
      <c r="K28" s="17"/>
    </row>
    <row r="29" spans="1:11" x14ac:dyDescent="0.25">
      <c r="A29" s="9"/>
      <c r="F29" s="10"/>
      <c r="G29" s="10"/>
      <c r="H29" s="10">
        <f>IF(AND(ISNUMBER(F29),ISNUMBER(G29),G29&gt;F29),G29-F29,"")</f>
      </c>
      <c r="I29" s="11">
        <f>IF(OR(A29="",H29=""),"",IF(OR(E29="Personal"),0,IF(A29&gt;=DATE(2026,7,1),0.76,0.725)))</f>
      </c>
      <c r="J29" s="12">
        <f>IF(OR(H29="",I29=""),"",ROUND(H29*I29,2))</f>
      </c>
      <c r="K29" s="12"/>
    </row>
    <row r="30" spans="1:11" x14ac:dyDescent="0.25">
      <c r="A30" s="13"/>
      <c r="B30" s="14"/>
      <c r="C30" s="14"/>
      <c r="D30" s="14"/>
      <c r="E30" s="14"/>
      <c r="F30" s="15"/>
      <c r="G30" s="15"/>
      <c r="H30" s="15">
        <f>IF(AND(ISNUMBER(F30),ISNUMBER(G30),G30&gt;F30),G30-F30,"")</f>
      </c>
      <c r="I30" s="16">
        <f>IF(OR(A30="",H30=""),"",IF(OR(E30="Personal"),0,IF(A30&gt;=DATE(2026,7,1),0.76,0.725)))</f>
      </c>
      <c r="J30" s="17">
        <f>IF(OR(H30="",I30=""),"",ROUND(H30*I30,2))</f>
      </c>
      <c r="K30" s="17"/>
    </row>
    <row r="31" spans="1:11" x14ac:dyDescent="0.25">
      <c r="A31" s="9"/>
      <c r="F31" s="10"/>
      <c r="G31" s="10"/>
      <c r="H31" s="10">
        <f>IF(AND(ISNUMBER(F31),ISNUMBER(G31),G31&gt;F31),G31-F31,"")</f>
      </c>
      <c r="I31" s="11">
        <f>IF(OR(A31="",H31=""),"",IF(OR(E31="Personal"),0,IF(A31&gt;=DATE(2026,7,1),0.76,0.725)))</f>
      </c>
      <c r="J31" s="12">
        <f>IF(OR(H31="",I31=""),"",ROUND(H31*I31,2))</f>
      </c>
      <c r="K31" s="12"/>
    </row>
    <row r="32" spans="1:11" x14ac:dyDescent="0.25">
      <c r="A32" s="13"/>
      <c r="B32" s="14"/>
      <c r="C32" s="14"/>
      <c r="D32" s="14"/>
      <c r="E32" s="14"/>
      <c r="F32" s="15"/>
      <c r="G32" s="15"/>
      <c r="H32" s="15">
        <f>IF(AND(ISNUMBER(F32),ISNUMBER(G32),G32&gt;F32),G32-F32,"")</f>
      </c>
      <c r="I32" s="16">
        <f>IF(OR(A32="",H32=""),"",IF(OR(E32="Personal"),0,IF(A32&gt;=DATE(2026,7,1),0.76,0.725)))</f>
      </c>
      <c r="J32" s="17">
        <f>IF(OR(H32="",I32=""),"",ROUND(H32*I32,2))</f>
      </c>
      <c r="K32" s="17"/>
    </row>
    <row r="33" spans="1:11" x14ac:dyDescent="0.25">
      <c r="A33" s="9"/>
      <c r="F33" s="10"/>
      <c r="G33" s="10"/>
      <c r="H33" s="10">
        <f>IF(AND(ISNUMBER(F33),ISNUMBER(G33),G33&gt;F33),G33-F33,"")</f>
      </c>
      <c r="I33" s="11">
        <f>IF(OR(A33="",H33=""),"",IF(OR(E33="Personal"),0,IF(A33&gt;=DATE(2026,7,1),0.76,0.725)))</f>
      </c>
      <c r="J33" s="12">
        <f>IF(OR(H33="",I33=""),"",ROUND(H33*I33,2))</f>
      </c>
      <c r="K33" s="12"/>
    </row>
    <row r="34" spans="1:11" x14ac:dyDescent="0.25">
      <c r="A34" s="13"/>
      <c r="B34" s="14"/>
      <c r="C34" s="14"/>
      <c r="D34" s="14"/>
      <c r="E34" s="14"/>
      <c r="F34" s="15"/>
      <c r="G34" s="15"/>
      <c r="H34" s="15">
        <f>IF(AND(ISNUMBER(F34),ISNUMBER(G34),G34&gt;F34),G34-F34,"")</f>
      </c>
      <c r="I34" s="16">
        <f>IF(OR(A34="",H34=""),"",IF(OR(E34="Personal"),0,IF(A34&gt;=DATE(2026,7,1),0.76,0.725)))</f>
      </c>
      <c r="J34" s="17">
        <f>IF(OR(H34="",I34=""),"",ROUND(H34*I34,2))</f>
      </c>
      <c r="K34" s="17"/>
    </row>
    <row r="35" spans="1:11" x14ac:dyDescent="0.25">
      <c r="A35" s="9"/>
      <c r="F35" s="10"/>
      <c r="G35" s="10"/>
      <c r="H35" s="10">
        <f>IF(AND(ISNUMBER(F35),ISNUMBER(G35),G35&gt;F35),G35-F35,"")</f>
      </c>
      <c r="I35" s="11">
        <f>IF(OR(A35="",H35=""),"",IF(OR(E35="Personal"),0,IF(A35&gt;=DATE(2026,7,1),0.76,0.725)))</f>
      </c>
      <c r="J35" s="12">
        <f>IF(OR(H35="",I35=""),"",ROUND(H35*I35,2))</f>
      </c>
      <c r="K35" s="12"/>
    </row>
    <row r="36" spans="1:11" x14ac:dyDescent="0.25">
      <c r="A36" s="13"/>
      <c r="B36" s="14"/>
      <c r="C36" s="14"/>
      <c r="D36" s="14"/>
      <c r="E36" s="14"/>
      <c r="F36" s="15"/>
      <c r="G36" s="15"/>
      <c r="H36" s="15">
        <f>IF(AND(ISNUMBER(F36),ISNUMBER(G36),G36&gt;F36),G36-F36,"")</f>
      </c>
      <c r="I36" s="16">
        <f>IF(OR(A36="",H36=""),"",IF(OR(E36="Personal"),0,IF(A36&gt;=DATE(2026,7,1),0.76,0.725)))</f>
      </c>
      <c r="J36" s="17">
        <f>IF(OR(H36="",I36=""),"",ROUND(H36*I36,2))</f>
      </c>
      <c r="K36" s="17"/>
    </row>
    <row r="37" spans="1:11" x14ac:dyDescent="0.25">
      <c r="A37" s="9"/>
      <c r="F37" s="10"/>
      <c r="G37" s="10"/>
      <c r="H37" s="10">
        <f>IF(AND(ISNUMBER(F37),ISNUMBER(G37),G37&gt;F37),G37-F37,"")</f>
      </c>
      <c r="I37" s="11">
        <f>IF(OR(A37="",H37=""),"",IF(OR(E37="Personal"),0,IF(A37&gt;=DATE(2026,7,1),0.76,0.725)))</f>
      </c>
      <c r="J37" s="12">
        <f>IF(OR(H37="",I37=""),"",ROUND(H37*I37,2))</f>
      </c>
      <c r="K37" s="12"/>
    </row>
    <row r="38" spans="1:11" x14ac:dyDescent="0.25">
      <c r="A38" s="13"/>
      <c r="B38" s="14"/>
      <c r="C38" s="14"/>
      <c r="D38" s="14"/>
      <c r="E38" s="14"/>
      <c r="F38" s="15"/>
      <c r="G38" s="15"/>
      <c r="H38" s="15">
        <f>IF(AND(ISNUMBER(F38),ISNUMBER(G38),G38&gt;F38),G38-F38,"")</f>
      </c>
      <c r="I38" s="16">
        <f>IF(OR(A38="",H38=""),"",IF(OR(E38="Personal"),0,IF(A38&gt;=DATE(2026,7,1),0.76,0.725)))</f>
      </c>
      <c r="J38" s="17">
        <f>IF(OR(H38="",I38=""),"",ROUND(H38*I38,2))</f>
      </c>
      <c r="K38" s="17"/>
    </row>
    <row r="39" spans="1:11" x14ac:dyDescent="0.25">
      <c r="A39" s="9"/>
      <c r="F39" s="10"/>
      <c r="G39" s="10"/>
      <c r="H39" s="10">
        <f>IF(AND(ISNUMBER(F39),ISNUMBER(G39),G39&gt;F39),G39-F39,"")</f>
      </c>
      <c r="I39" s="11">
        <f>IF(OR(A39="",H39=""),"",IF(OR(E39="Personal"),0,IF(A39&gt;=DATE(2026,7,1),0.76,0.725)))</f>
      </c>
      <c r="J39" s="12">
        <f>IF(OR(H39="",I39=""),"",ROUND(H39*I39,2))</f>
      </c>
      <c r="K39" s="12"/>
    </row>
    <row r="40" spans="1:11" x14ac:dyDescent="0.25">
      <c r="A40" s="13"/>
      <c r="B40" s="14"/>
      <c r="C40" s="14"/>
      <c r="D40" s="14"/>
      <c r="E40" s="14"/>
      <c r="F40" s="15"/>
      <c r="G40" s="15"/>
      <c r="H40" s="15">
        <f>IF(AND(ISNUMBER(F40),ISNUMBER(G40),G40&gt;F40),G40-F40,"")</f>
      </c>
      <c r="I40" s="16">
        <f>IF(OR(A40="",H40=""),"",IF(OR(E40="Personal"),0,IF(A40&gt;=DATE(2026,7,1),0.76,0.725)))</f>
      </c>
      <c r="J40" s="17">
        <f>IF(OR(H40="",I40=""),"",ROUND(H40*I40,2))</f>
      </c>
      <c r="K40" s="17"/>
    </row>
    <row r="41" spans="1:11" x14ac:dyDescent="0.25">
      <c r="A41" s="9"/>
      <c r="F41" s="10"/>
      <c r="G41" s="10"/>
      <c r="H41" s="10">
        <f>IF(AND(ISNUMBER(F41),ISNUMBER(G41),G41&gt;F41),G41-F41,"")</f>
      </c>
      <c r="I41" s="11">
        <f>IF(OR(A41="",H41=""),"",IF(OR(E41="Personal"),0,IF(A41&gt;=DATE(2026,7,1),0.76,0.725)))</f>
      </c>
      <c r="J41" s="12">
        <f>IF(OR(H41="",I41=""),"",ROUND(H41*I41,2))</f>
      </c>
      <c r="K41" s="12"/>
    </row>
    <row r="42" spans="1:11" x14ac:dyDescent="0.25">
      <c r="A42" s="13"/>
      <c r="B42" s="14"/>
      <c r="C42" s="14"/>
      <c r="D42" s="14"/>
      <c r="E42" s="14"/>
      <c r="F42" s="15"/>
      <c r="G42" s="15"/>
      <c r="H42" s="15">
        <f>IF(AND(ISNUMBER(F42),ISNUMBER(G42),G42&gt;F42),G42-F42,"")</f>
      </c>
      <c r="I42" s="16">
        <f>IF(OR(A42="",H42=""),"",IF(OR(E42="Personal"),0,IF(A42&gt;=DATE(2026,7,1),0.76,0.725)))</f>
      </c>
      <c r="J42" s="17">
        <f>IF(OR(H42="",I42=""),"",ROUND(H42*I42,2))</f>
      </c>
      <c r="K42" s="17"/>
    </row>
    <row r="43" spans="1:11" x14ac:dyDescent="0.25">
      <c r="A43" s="9"/>
      <c r="F43" s="10"/>
      <c r="G43" s="10"/>
      <c r="H43" s="10">
        <f>IF(AND(ISNUMBER(F43),ISNUMBER(G43),G43&gt;F43),G43-F43,"")</f>
      </c>
      <c r="I43" s="11">
        <f>IF(OR(A43="",H43=""),"",IF(OR(E43="Personal"),0,IF(A43&gt;=DATE(2026,7,1),0.76,0.725)))</f>
      </c>
      <c r="J43" s="12">
        <f>IF(OR(H43="",I43=""),"",ROUND(H43*I43,2))</f>
      </c>
      <c r="K43" s="12"/>
    </row>
    <row r="44" spans="1:11" x14ac:dyDescent="0.25">
      <c r="A44" s="13"/>
      <c r="B44" s="14"/>
      <c r="C44" s="14"/>
      <c r="D44" s="14"/>
      <c r="E44" s="14"/>
      <c r="F44" s="15"/>
      <c r="G44" s="15"/>
      <c r="H44" s="15">
        <f>IF(AND(ISNUMBER(F44),ISNUMBER(G44),G44&gt;F44),G44-F44,"")</f>
      </c>
      <c r="I44" s="16">
        <f>IF(OR(A44="",H44=""),"",IF(OR(E44="Personal"),0,IF(A44&gt;=DATE(2026,7,1),0.76,0.725)))</f>
      </c>
      <c r="J44" s="17">
        <f>IF(OR(H44="",I44=""),"",ROUND(H44*I44,2))</f>
      </c>
      <c r="K44" s="17"/>
    </row>
    <row r="45" spans="1:11" x14ac:dyDescent="0.25">
      <c r="A45" s="9"/>
      <c r="F45" s="10"/>
      <c r="G45" s="10"/>
      <c r="H45" s="10">
        <f>IF(AND(ISNUMBER(F45),ISNUMBER(G45),G45&gt;F45),G45-F45,"")</f>
      </c>
      <c r="I45" s="11">
        <f>IF(OR(A45="",H45=""),"",IF(OR(E45="Personal"),0,IF(A45&gt;=DATE(2026,7,1),0.76,0.725)))</f>
      </c>
      <c r="J45" s="12">
        <f>IF(OR(H45="",I45=""),"",ROUND(H45*I45,2))</f>
      </c>
      <c r="K45" s="12"/>
    </row>
    <row r="46" spans="1:11" x14ac:dyDescent="0.25">
      <c r="A46" s="13"/>
      <c r="B46" s="14"/>
      <c r="C46" s="14"/>
      <c r="D46" s="14"/>
      <c r="E46" s="14"/>
      <c r="F46" s="15"/>
      <c r="G46" s="15"/>
      <c r="H46" s="15">
        <f>IF(AND(ISNUMBER(F46),ISNUMBER(G46),G46&gt;F46),G46-F46,"")</f>
      </c>
      <c r="I46" s="16">
        <f>IF(OR(A46="",H46=""),"",IF(OR(E46="Personal"),0,IF(A46&gt;=DATE(2026,7,1),0.76,0.725)))</f>
      </c>
      <c r="J46" s="17">
        <f>IF(OR(H46="",I46=""),"",ROUND(H46*I46,2))</f>
      </c>
      <c r="K46" s="17"/>
    </row>
    <row r="47" spans="1:11" x14ac:dyDescent="0.25">
      <c r="A47" s="9"/>
      <c r="F47" s="10"/>
      <c r="G47" s="10"/>
      <c r="H47" s="10">
        <f>IF(AND(ISNUMBER(F47),ISNUMBER(G47),G47&gt;F47),G47-F47,"")</f>
      </c>
      <c r="I47" s="11">
        <f>IF(OR(A47="",H47=""),"",IF(OR(E47="Personal"),0,IF(A47&gt;=DATE(2026,7,1),0.76,0.725)))</f>
      </c>
      <c r="J47" s="12">
        <f>IF(OR(H47="",I47=""),"",ROUND(H47*I47,2))</f>
      </c>
      <c r="K47" s="12"/>
    </row>
    <row r="48" spans="1:11" x14ac:dyDescent="0.25">
      <c r="A48" s="13"/>
      <c r="B48" s="14"/>
      <c r="C48" s="14"/>
      <c r="D48" s="14"/>
      <c r="E48" s="14"/>
      <c r="F48" s="15"/>
      <c r="G48" s="15"/>
      <c r="H48" s="15">
        <f>IF(AND(ISNUMBER(F48),ISNUMBER(G48),G48&gt;F48),G48-F48,"")</f>
      </c>
      <c r="I48" s="16">
        <f>IF(OR(A48="",H48=""),"",IF(OR(E48="Personal"),0,IF(A48&gt;=DATE(2026,7,1),0.76,0.725)))</f>
      </c>
      <c r="J48" s="17">
        <f>IF(OR(H48="",I48=""),"",ROUND(H48*I48,2))</f>
      </c>
      <c r="K48" s="17"/>
    </row>
    <row r="49" spans="1:11" x14ac:dyDescent="0.25">
      <c r="A49" s="9"/>
      <c r="F49" s="10"/>
      <c r="G49" s="10"/>
      <c r="H49" s="10">
        <f>IF(AND(ISNUMBER(F49),ISNUMBER(G49),G49&gt;F49),G49-F49,"")</f>
      </c>
      <c r="I49" s="11">
        <f>IF(OR(A49="",H49=""),"",IF(OR(E49="Personal"),0,IF(A49&gt;=DATE(2026,7,1),0.76,0.725)))</f>
      </c>
      <c r="J49" s="12">
        <f>IF(OR(H49="",I49=""),"",ROUND(H49*I49,2))</f>
      </c>
      <c r="K49" s="12"/>
    </row>
    <row r="50" spans="1:11" x14ac:dyDescent="0.25">
      <c r="A50" s="13"/>
      <c r="B50" s="14"/>
      <c r="C50" s="14"/>
      <c r="D50" s="14"/>
      <c r="E50" s="14"/>
      <c r="F50" s="15"/>
      <c r="G50" s="15"/>
      <c r="H50" s="15">
        <f>IF(AND(ISNUMBER(F50),ISNUMBER(G50),G50&gt;F50),G50-F50,"")</f>
      </c>
      <c r="I50" s="16">
        <f>IF(OR(A50="",H50=""),"",IF(OR(E50="Personal"),0,IF(A50&gt;=DATE(2026,7,1),0.76,0.725)))</f>
      </c>
      <c r="J50" s="17">
        <f>IF(OR(H50="",I50=""),"",ROUND(H50*I50,2))</f>
      </c>
      <c r="K50" s="17"/>
    </row>
    <row r="51" spans="1:11" x14ac:dyDescent="0.25">
      <c r="A51" s="9"/>
      <c r="F51" s="10"/>
      <c r="G51" s="10"/>
      <c r="H51" s="10">
        <f>IF(AND(ISNUMBER(F51),ISNUMBER(G51),G51&gt;F51),G51-F51,"")</f>
      </c>
      <c r="I51" s="11">
        <f>IF(OR(A51="",H51=""),"",IF(OR(E51="Personal"),0,IF(A51&gt;=DATE(2026,7,1),0.76,0.725)))</f>
      </c>
      <c r="J51" s="12">
        <f>IF(OR(H51="",I51=""),"",ROUND(H51*I51,2))</f>
      </c>
      <c r="K51" s="12"/>
    </row>
    <row r="52" spans="1:11" x14ac:dyDescent="0.25">
      <c r="A52" s="13"/>
      <c r="B52" s="14"/>
      <c r="C52" s="14"/>
      <c r="D52" s="14"/>
      <c r="E52" s="14"/>
      <c r="F52" s="15"/>
      <c r="G52" s="15"/>
      <c r="H52" s="15">
        <f>IF(AND(ISNUMBER(F52),ISNUMBER(G52),G52&gt;F52),G52-F52,"")</f>
      </c>
      <c r="I52" s="16">
        <f>IF(OR(A52="",H52=""),"",IF(OR(E52="Personal"),0,IF(A52&gt;=DATE(2026,7,1),0.76,0.725)))</f>
      </c>
      <c r="J52" s="17">
        <f>IF(OR(H52="",I52=""),"",ROUND(H52*I52,2))</f>
      </c>
      <c r="K52" s="17"/>
    </row>
    <row r="53" spans="1:11" x14ac:dyDescent="0.25">
      <c r="A53" s="9"/>
      <c r="F53" s="10"/>
      <c r="G53" s="10"/>
      <c r="H53" s="10">
        <f>IF(AND(ISNUMBER(F53),ISNUMBER(G53),G53&gt;F53),G53-F53,"")</f>
      </c>
      <c r="I53" s="11">
        <f>IF(OR(A53="",H53=""),"",IF(OR(E53="Personal"),0,IF(A53&gt;=DATE(2026,7,1),0.76,0.725)))</f>
      </c>
      <c r="J53" s="12">
        <f>IF(OR(H53="",I53=""),"",ROUND(H53*I53,2))</f>
      </c>
      <c r="K53" s="12"/>
    </row>
    <row r="54" spans="1:11" x14ac:dyDescent="0.25">
      <c r="A54" s="13"/>
      <c r="B54" s="14"/>
      <c r="C54" s="14"/>
      <c r="D54" s="14"/>
      <c r="E54" s="14"/>
      <c r="F54" s="15"/>
      <c r="G54" s="15"/>
      <c r="H54" s="15">
        <f>IF(AND(ISNUMBER(F54),ISNUMBER(G54),G54&gt;F54),G54-F54,"")</f>
      </c>
      <c r="I54" s="16">
        <f>IF(OR(A54="",H54=""),"",IF(OR(E54="Personal"),0,IF(A54&gt;=DATE(2026,7,1),0.76,0.725)))</f>
      </c>
      <c r="J54" s="17">
        <f>IF(OR(H54="",I54=""),"",ROUND(H54*I54,2))</f>
      </c>
      <c r="K54" s="17"/>
    </row>
    <row r="55" spans="1:11" x14ac:dyDescent="0.25">
      <c r="A55" s="9"/>
      <c r="F55" s="10"/>
      <c r="G55" s="10"/>
      <c r="H55" s="10">
        <f>IF(AND(ISNUMBER(F55),ISNUMBER(G55),G55&gt;F55),G55-F55,"")</f>
      </c>
      <c r="I55" s="11">
        <f>IF(OR(A55="",H55=""),"",IF(OR(E55="Personal"),0,IF(A55&gt;=DATE(2026,7,1),0.76,0.725)))</f>
      </c>
      <c r="J55" s="12">
        <f>IF(OR(H55="",I55=""),"",ROUND(H55*I55,2))</f>
      </c>
      <c r="K55" s="12"/>
    </row>
    <row r="56" spans="1:11" x14ac:dyDescent="0.25">
      <c r="A56" s="13"/>
      <c r="B56" s="14"/>
      <c r="C56" s="14"/>
      <c r="D56" s="14"/>
      <c r="E56" s="14"/>
      <c r="F56" s="15"/>
      <c r="G56" s="15"/>
      <c r="H56" s="15">
        <f>IF(AND(ISNUMBER(F56),ISNUMBER(G56),G56&gt;F56),G56-F56,"")</f>
      </c>
      <c r="I56" s="16">
        <f>IF(OR(A56="",H56=""),"",IF(OR(E56="Personal"),0,IF(A56&gt;=DATE(2026,7,1),0.76,0.725)))</f>
      </c>
      <c r="J56" s="17">
        <f>IF(OR(H56="",I56=""),"",ROUND(H56*I56,2))</f>
      </c>
      <c r="K56" s="17"/>
    </row>
    <row r="57" spans="1:11" x14ac:dyDescent="0.25">
      <c r="A57" s="9"/>
      <c r="F57" s="10"/>
      <c r="G57" s="10"/>
      <c r="H57" s="10">
        <f>IF(AND(ISNUMBER(F57),ISNUMBER(G57),G57&gt;F57),G57-F57,"")</f>
      </c>
      <c r="I57" s="11">
        <f>IF(OR(A57="",H57=""),"",IF(OR(E57="Personal"),0,IF(A57&gt;=DATE(2026,7,1),0.76,0.725)))</f>
      </c>
      <c r="J57" s="12">
        <f>IF(OR(H57="",I57=""),"",ROUND(H57*I57,2))</f>
      </c>
      <c r="K57" s="12"/>
    </row>
    <row r="58" spans="1:11" x14ac:dyDescent="0.25">
      <c r="A58" s="13"/>
      <c r="B58" s="14"/>
      <c r="C58" s="14"/>
      <c r="D58" s="14"/>
      <c r="E58" s="14"/>
      <c r="F58" s="15"/>
      <c r="G58" s="15"/>
      <c r="H58" s="15">
        <f>IF(AND(ISNUMBER(F58),ISNUMBER(G58),G58&gt;F58),G58-F58,"")</f>
      </c>
      <c r="I58" s="16">
        <f>IF(OR(A58="",H58=""),"",IF(OR(E58="Personal"),0,IF(A58&gt;=DATE(2026,7,1),0.76,0.725)))</f>
      </c>
      <c r="J58" s="17">
        <f>IF(OR(H58="",I58=""),"",ROUND(H58*I58,2))</f>
      </c>
      <c r="K58" s="17"/>
    </row>
    <row r="59" spans="1:11" x14ac:dyDescent="0.25">
      <c r="A59" s="9"/>
      <c r="F59" s="10"/>
      <c r="G59" s="10"/>
      <c r="H59" s="10">
        <f>IF(AND(ISNUMBER(F59),ISNUMBER(G59),G59&gt;F59),G59-F59,"")</f>
      </c>
      <c r="I59" s="11">
        <f>IF(OR(A59="",H59=""),"",IF(OR(E59="Personal"),0,IF(A59&gt;=DATE(2026,7,1),0.76,0.725)))</f>
      </c>
      <c r="J59" s="12">
        <f>IF(OR(H59="",I59=""),"",ROUND(H59*I59,2))</f>
      </c>
      <c r="K59" s="12"/>
    </row>
    <row r="60" spans="1:11" x14ac:dyDescent="0.25">
      <c r="A60" s="13"/>
      <c r="B60" s="14"/>
      <c r="C60" s="14"/>
      <c r="D60" s="14"/>
      <c r="E60" s="14"/>
      <c r="F60" s="15"/>
      <c r="G60" s="15"/>
      <c r="H60" s="15">
        <f>IF(AND(ISNUMBER(F60),ISNUMBER(G60),G60&gt;F60),G60-F60,"")</f>
      </c>
      <c r="I60" s="16">
        <f>IF(OR(A60="",H60=""),"",IF(OR(E60="Personal"),0,IF(A60&gt;=DATE(2026,7,1),0.76,0.725)))</f>
      </c>
      <c r="J60" s="17">
        <f>IF(OR(H60="",I60=""),"",ROUND(H60*I60,2))</f>
      </c>
      <c r="K60" s="17"/>
    </row>
    <row r="61" spans="1:11" x14ac:dyDescent="0.25">
      <c r="A61" s="9"/>
      <c r="F61" s="10"/>
      <c r="G61" s="10"/>
      <c r="H61" s="10">
        <f>IF(AND(ISNUMBER(F61),ISNUMBER(G61),G61&gt;F61),G61-F61,"")</f>
      </c>
      <c r="I61" s="11">
        <f>IF(OR(A61="",H61=""),"",IF(OR(E61="Personal"),0,IF(A61&gt;=DATE(2026,7,1),0.76,0.725)))</f>
      </c>
      <c r="J61" s="12">
        <f>IF(OR(H61="",I61=""),"",ROUND(H61*I61,2))</f>
      </c>
      <c r="K61" s="12"/>
    </row>
    <row r="62" spans="1:11" x14ac:dyDescent="0.25">
      <c r="A62" s="13"/>
      <c r="B62" s="14"/>
      <c r="C62" s="14"/>
      <c r="D62" s="14"/>
      <c r="E62" s="14"/>
      <c r="F62" s="15"/>
      <c r="G62" s="15"/>
      <c r="H62" s="15">
        <f>IF(AND(ISNUMBER(F62),ISNUMBER(G62),G62&gt;F62),G62-F62,"")</f>
      </c>
      <c r="I62" s="16">
        <f>IF(OR(A62="",H62=""),"",IF(OR(E62="Personal"),0,IF(A62&gt;=DATE(2026,7,1),0.76,0.725)))</f>
      </c>
      <c r="J62" s="17">
        <f>IF(OR(H62="",I62=""),"",ROUND(H62*I62,2))</f>
      </c>
      <c r="K62" s="17"/>
    </row>
    <row r="63" spans="1:11" x14ac:dyDescent="0.25">
      <c r="A63" s="9"/>
      <c r="F63" s="10"/>
      <c r="G63" s="10"/>
      <c r="H63" s="10">
        <f>IF(AND(ISNUMBER(F63),ISNUMBER(G63),G63&gt;F63),G63-F63,"")</f>
      </c>
      <c r="I63" s="11">
        <f>IF(OR(A63="",H63=""),"",IF(OR(E63="Personal"),0,IF(A63&gt;=DATE(2026,7,1),0.76,0.725)))</f>
      </c>
      <c r="J63" s="12">
        <f>IF(OR(H63="",I63=""),"",ROUND(H63*I63,2))</f>
      </c>
      <c r="K63" s="12"/>
    </row>
    <row r="64" spans="1:11" x14ac:dyDescent="0.25">
      <c r="A64" s="13"/>
      <c r="B64" s="14"/>
      <c r="C64" s="14"/>
      <c r="D64" s="14"/>
      <c r="E64" s="14"/>
      <c r="F64" s="15"/>
      <c r="G64" s="15"/>
      <c r="H64" s="15">
        <f>IF(AND(ISNUMBER(F64),ISNUMBER(G64),G64&gt;F64),G64-F64,"")</f>
      </c>
      <c r="I64" s="16">
        <f>IF(OR(A64="",H64=""),"",IF(OR(E64="Personal"),0,IF(A64&gt;=DATE(2026,7,1),0.76,0.725)))</f>
      </c>
      <c r="J64" s="17">
        <f>IF(OR(H64="",I64=""),"",ROUND(H64*I64,2))</f>
      </c>
      <c r="K64" s="17"/>
    </row>
    <row r="65" spans="1:11" x14ac:dyDescent="0.25">
      <c r="A65" s="9"/>
      <c r="F65" s="10"/>
      <c r="G65" s="10"/>
      <c r="H65" s="10">
        <f>IF(AND(ISNUMBER(F65),ISNUMBER(G65),G65&gt;F65),G65-F65,"")</f>
      </c>
      <c r="I65" s="11">
        <f>IF(OR(A65="",H65=""),"",IF(OR(E65="Personal"),0,IF(A65&gt;=DATE(2026,7,1),0.76,0.725)))</f>
      </c>
      <c r="J65" s="12">
        <f>IF(OR(H65="",I65=""),"",ROUND(H65*I65,2))</f>
      </c>
      <c r="K65" s="12"/>
    </row>
    <row r="66" spans="1:11" x14ac:dyDescent="0.25">
      <c r="A66" s="13"/>
      <c r="B66" s="14"/>
      <c r="C66" s="14"/>
      <c r="D66" s="14"/>
      <c r="E66" s="14"/>
      <c r="F66" s="15"/>
      <c r="G66" s="15"/>
      <c r="H66" s="15">
        <f>IF(AND(ISNUMBER(F66),ISNUMBER(G66),G66&gt;F66),G66-F66,"")</f>
      </c>
      <c r="I66" s="16">
        <f>IF(OR(A66="",H66=""),"",IF(OR(E66="Personal"),0,IF(A66&gt;=DATE(2026,7,1),0.76,0.725)))</f>
      </c>
      <c r="J66" s="17">
        <f>IF(OR(H66="",I66=""),"",ROUND(H66*I66,2))</f>
      </c>
      <c r="K66" s="17"/>
    </row>
    <row r="67" spans="1:11" x14ac:dyDescent="0.25">
      <c r="A67" s="9"/>
      <c r="F67" s="10"/>
      <c r="G67" s="10"/>
      <c r="H67" s="10">
        <f>IF(AND(ISNUMBER(F67),ISNUMBER(G67),G67&gt;F67),G67-F67,"")</f>
      </c>
      <c r="I67" s="11">
        <f>IF(OR(A67="",H67=""),"",IF(OR(E67="Personal"),0,IF(A67&gt;=DATE(2026,7,1),0.76,0.725)))</f>
      </c>
      <c r="J67" s="12">
        <f>IF(OR(H67="",I67=""),"",ROUND(H67*I67,2))</f>
      </c>
      <c r="K67" s="12"/>
    </row>
    <row r="68" spans="1:11" x14ac:dyDescent="0.25">
      <c r="A68" s="13"/>
      <c r="B68" s="14"/>
      <c r="C68" s="14"/>
      <c r="D68" s="14"/>
      <c r="E68" s="14"/>
      <c r="F68" s="15"/>
      <c r="G68" s="15"/>
      <c r="H68" s="15">
        <f>IF(AND(ISNUMBER(F68),ISNUMBER(G68),G68&gt;F68),G68-F68,"")</f>
      </c>
      <c r="I68" s="16">
        <f>IF(OR(A68="",H68=""),"",IF(OR(E68="Personal"),0,IF(A68&gt;=DATE(2026,7,1),0.76,0.725)))</f>
      </c>
      <c r="J68" s="17">
        <f>IF(OR(H68="",I68=""),"",ROUND(H68*I68,2))</f>
      </c>
      <c r="K68" s="17"/>
    </row>
    <row r="69" spans="1:11" x14ac:dyDescent="0.25">
      <c r="A69" s="9"/>
      <c r="F69" s="10"/>
      <c r="G69" s="10"/>
      <c r="H69" s="10">
        <f>IF(AND(ISNUMBER(F69),ISNUMBER(G69),G69&gt;F69),G69-F69,"")</f>
      </c>
      <c r="I69" s="11">
        <f>IF(OR(A69="",H69=""),"",IF(OR(E69="Personal"),0,IF(A69&gt;=DATE(2026,7,1),0.76,0.725)))</f>
      </c>
      <c r="J69" s="12">
        <f>IF(OR(H69="",I69=""),"",ROUND(H69*I69,2))</f>
      </c>
      <c r="K69" s="12"/>
    </row>
    <row r="70" spans="1:11" x14ac:dyDescent="0.25">
      <c r="A70" s="13"/>
      <c r="B70" s="14"/>
      <c r="C70" s="14"/>
      <c r="D70" s="14"/>
      <c r="E70" s="14"/>
      <c r="F70" s="15"/>
      <c r="G70" s="15"/>
      <c r="H70" s="15">
        <f>IF(AND(ISNUMBER(F70),ISNUMBER(G70),G70&gt;F70),G70-F70,"")</f>
      </c>
      <c r="I70" s="16">
        <f>IF(OR(A70="",H70=""),"",IF(OR(E70="Personal"),0,IF(A70&gt;=DATE(2026,7,1),0.76,0.725)))</f>
      </c>
      <c r="J70" s="17">
        <f>IF(OR(H70="",I70=""),"",ROUND(H70*I70,2))</f>
      </c>
      <c r="K70" s="17"/>
    </row>
    <row r="71" spans="1:11" x14ac:dyDescent="0.25">
      <c r="A71" s="9"/>
      <c r="F71" s="10"/>
      <c r="G71" s="10"/>
      <c r="H71" s="10">
        <f>IF(AND(ISNUMBER(F71),ISNUMBER(G71),G71&gt;F71),G71-F71,"")</f>
      </c>
      <c r="I71" s="11">
        <f>IF(OR(A71="",H71=""),"",IF(OR(E71="Personal"),0,IF(A71&gt;=DATE(2026,7,1),0.76,0.725)))</f>
      </c>
      <c r="J71" s="12">
        <f>IF(OR(H71="",I71=""),"",ROUND(H71*I71,2))</f>
      </c>
      <c r="K71" s="12"/>
    </row>
    <row r="72" spans="1:11" x14ac:dyDescent="0.25">
      <c r="A72" s="13"/>
      <c r="B72" s="14"/>
      <c r="C72" s="14"/>
      <c r="D72" s="14"/>
      <c r="E72" s="14"/>
      <c r="F72" s="15"/>
      <c r="G72" s="15"/>
      <c r="H72" s="15">
        <f>IF(AND(ISNUMBER(F72),ISNUMBER(G72),G72&gt;F72),G72-F72,"")</f>
      </c>
      <c r="I72" s="16">
        <f>IF(OR(A72="",H72=""),"",IF(OR(E72="Personal"),0,IF(A72&gt;=DATE(2026,7,1),0.76,0.725)))</f>
      </c>
      <c r="J72" s="17">
        <f>IF(OR(H72="",I72=""),"",ROUND(H72*I72,2))</f>
      </c>
      <c r="K72" s="17"/>
    </row>
    <row r="73" spans="1:11" x14ac:dyDescent="0.25">
      <c r="A73" s="9"/>
      <c r="F73" s="10"/>
      <c r="G73" s="10"/>
      <c r="H73" s="10">
        <f>IF(AND(ISNUMBER(F73),ISNUMBER(G73),G73&gt;F73),G73-F73,"")</f>
      </c>
      <c r="I73" s="11">
        <f>IF(OR(A73="",H73=""),"",IF(OR(E73="Personal"),0,IF(A73&gt;=DATE(2026,7,1),0.76,0.725)))</f>
      </c>
      <c r="J73" s="12">
        <f>IF(OR(H73="",I73=""),"",ROUND(H73*I73,2))</f>
      </c>
      <c r="K73" s="12"/>
    </row>
    <row r="74" spans="1:11" x14ac:dyDescent="0.25">
      <c r="A74" s="13"/>
      <c r="B74" s="14"/>
      <c r="C74" s="14"/>
      <c r="D74" s="14"/>
      <c r="E74" s="14"/>
      <c r="F74" s="15"/>
      <c r="G74" s="15"/>
      <c r="H74" s="15">
        <f>IF(AND(ISNUMBER(F74),ISNUMBER(G74),G74&gt;F74),G74-F74,"")</f>
      </c>
      <c r="I74" s="16">
        <f>IF(OR(A74="",H74=""),"",IF(OR(E74="Personal"),0,IF(A74&gt;=DATE(2026,7,1),0.76,0.725)))</f>
      </c>
      <c r="J74" s="17">
        <f>IF(OR(H74="",I74=""),"",ROUND(H74*I74,2))</f>
      </c>
      <c r="K74" s="17"/>
    </row>
    <row r="75" spans="1:11" x14ac:dyDescent="0.25">
      <c r="A75" s="9"/>
      <c r="F75" s="10"/>
      <c r="G75" s="10"/>
      <c r="H75" s="10">
        <f>IF(AND(ISNUMBER(F75),ISNUMBER(G75),G75&gt;F75),G75-F75,"")</f>
      </c>
      <c r="I75" s="11">
        <f>IF(OR(A75="",H75=""),"",IF(OR(E75="Personal"),0,IF(A75&gt;=DATE(2026,7,1),0.76,0.725)))</f>
      </c>
      <c r="J75" s="12">
        <f>IF(OR(H75="",I75=""),"",ROUND(H75*I75,2))</f>
      </c>
      <c r="K75" s="12"/>
    </row>
    <row r="76" spans="1:11" x14ac:dyDescent="0.25">
      <c r="A76" s="13"/>
      <c r="B76" s="14"/>
      <c r="C76" s="14"/>
      <c r="D76" s="14"/>
      <c r="E76" s="14"/>
      <c r="F76" s="15"/>
      <c r="G76" s="15"/>
      <c r="H76" s="15">
        <f>IF(AND(ISNUMBER(F76),ISNUMBER(G76),G76&gt;F76),G76-F76,"")</f>
      </c>
      <c r="I76" s="16">
        <f>IF(OR(A76="",H76=""),"",IF(OR(E76="Personal"),0,IF(A76&gt;=DATE(2026,7,1),0.76,0.725)))</f>
      </c>
      <c r="J76" s="17">
        <f>IF(OR(H76="",I76=""),"",ROUND(H76*I76,2))</f>
      </c>
      <c r="K76" s="17"/>
    </row>
    <row r="77" spans="1:11" x14ac:dyDescent="0.25">
      <c r="A77" s="9"/>
      <c r="F77" s="10"/>
      <c r="G77" s="10"/>
      <c r="H77" s="10">
        <f>IF(AND(ISNUMBER(F77),ISNUMBER(G77),G77&gt;F77),G77-F77,"")</f>
      </c>
      <c r="I77" s="11">
        <f>IF(OR(A77="",H77=""),"",IF(OR(E77="Personal"),0,IF(A77&gt;=DATE(2026,7,1),0.76,0.725)))</f>
      </c>
      <c r="J77" s="12">
        <f>IF(OR(H77="",I77=""),"",ROUND(H77*I77,2))</f>
      </c>
      <c r="K77" s="12"/>
    </row>
    <row r="78" spans="1:11" x14ac:dyDescent="0.25">
      <c r="A78" s="13"/>
      <c r="B78" s="14"/>
      <c r="C78" s="14"/>
      <c r="D78" s="14"/>
      <c r="E78" s="14"/>
      <c r="F78" s="15"/>
      <c r="G78" s="15"/>
      <c r="H78" s="15">
        <f>IF(AND(ISNUMBER(F78),ISNUMBER(G78),G78&gt;F78),G78-F78,"")</f>
      </c>
      <c r="I78" s="16">
        <f>IF(OR(A78="",H78=""),"",IF(OR(E78="Personal"),0,IF(A78&gt;=DATE(2026,7,1),0.76,0.725)))</f>
      </c>
      <c r="J78" s="17">
        <f>IF(OR(H78="",I78=""),"",ROUND(H78*I78,2))</f>
      </c>
      <c r="K78" s="17"/>
    </row>
    <row r="79" spans="1:11" x14ac:dyDescent="0.25">
      <c r="A79" s="9"/>
      <c r="F79" s="10"/>
      <c r="G79" s="10"/>
      <c r="H79" s="10">
        <f>IF(AND(ISNUMBER(F79),ISNUMBER(G79),G79&gt;F79),G79-F79,"")</f>
      </c>
      <c r="I79" s="11">
        <f>IF(OR(A79="",H79=""),"",IF(OR(E79="Personal"),0,IF(A79&gt;=DATE(2026,7,1),0.76,0.725)))</f>
      </c>
      <c r="J79" s="12">
        <f>IF(OR(H79="",I79=""),"",ROUND(H79*I79,2))</f>
      </c>
      <c r="K79" s="12"/>
    </row>
    <row r="80" spans="1:11" x14ac:dyDescent="0.25">
      <c r="A80" s="13"/>
      <c r="B80" s="14"/>
      <c r="C80" s="14"/>
      <c r="D80" s="14"/>
      <c r="E80" s="14"/>
      <c r="F80" s="15"/>
      <c r="G80" s="15"/>
      <c r="H80" s="15">
        <f>IF(AND(ISNUMBER(F80),ISNUMBER(G80),G80&gt;F80),G80-F80,"")</f>
      </c>
      <c r="I80" s="16">
        <f>IF(OR(A80="",H80=""),"",IF(OR(E80="Personal"),0,IF(A80&gt;=DATE(2026,7,1),0.76,0.725)))</f>
      </c>
      <c r="J80" s="17">
        <f>IF(OR(H80="",I80=""),"",ROUND(H80*I80,2))</f>
      </c>
      <c r="K80" s="17"/>
    </row>
    <row r="81" spans="1:11" x14ac:dyDescent="0.25">
      <c r="A81" s="9"/>
      <c r="F81" s="10"/>
      <c r="G81" s="10"/>
      <c r="H81" s="10">
        <f>IF(AND(ISNUMBER(F81),ISNUMBER(G81),G81&gt;F81),G81-F81,"")</f>
      </c>
      <c r="I81" s="11">
        <f>IF(OR(A81="",H81=""),"",IF(OR(E81="Personal"),0,IF(A81&gt;=DATE(2026,7,1),0.76,0.725)))</f>
      </c>
      <c r="J81" s="12">
        <f>IF(OR(H81="",I81=""),"",ROUND(H81*I81,2))</f>
      </c>
      <c r="K81" s="12"/>
    </row>
    <row r="82" spans="1:11" x14ac:dyDescent="0.25">
      <c r="A82" s="13"/>
      <c r="B82" s="14"/>
      <c r="C82" s="14"/>
      <c r="D82" s="14"/>
      <c r="E82" s="14"/>
      <c r="F82" s="15"/>
      <c r="G82" s="15"/>
      <c r="H82" s="15">
        <f>IF(AND(ISNUMBER(F82),ISNUMBER(G82),G82&gt;F82),G82-F82,"")</f>
      </c>
      <c r="I82" s="16">
        <f>IF(OR(A82="",H82=""),"",IF(OR(E82="Personal"),0,IF(A82&gt;=DATE(2026,7,1),0.76,0.725)))</f>
      </c>
      <c r="J82" s="17">
        <f>IF(OR(H82="",I82=""),"",ROUND(H82*I82,2))</f>
      </c>
      <c r="K82" s="17"/>
    </row>
    <row r="83" spans="1:11" x14ac:dyDescent="0.25">
      <c r="A83" s="9"/>
      <c r="F83" s="10"/>
      <c r="G83" s="10"/>
      <c r="H83" s="10">
        <f>IF(AND(ISNUMBER(F83),ISNUMBER(G83),G83&gt;F83),G83-F83,"")</f>
      </c>
      <c r="I83" s="11">
        <f>IF(OR(A83="",H83=""),"",IF(OR(E83="Personal"),0,IF(A83&gt;=DATE(2026,7,1),0.76,0.725)))</f>
      </c>
      <c r="J83" s="12">
        <f>IF(OR(H83="",I83=""),"",ROUND(H83*I83,2))</f>
      </c>
      <c r="K83" s="12"/>
    </row>
    <row r="84" spans="1:11" x14ac:dyDescent="0.25">
      <c r="A84" s="13"/>
      <c r="B84" s="14"/>
      <c r="C84" s="14"/>
      <c r="D84" s="14"/>
      <c r="E84" s="14"/>
      <c r="F84" s="15"/>
      <c r="G84" s="15"/>
      <c r="H84" s="15">
        <f>IF(AND(ISNUMBER(F84),ISNUMBER(G84),G84&gt;F84),G84-F84,"")</f>
      </c>
      <c r="I84" s="16">
        <f>IF(OR(A84="",H84=""),"",IF(OR(E84="Personal"),0,IF(A84&gt;=DATE(2026,7,1),0.76,0.725)))</f>
      </c>
      <c r="J84" s="17">
        <f>IF(OR(H84="",I84=""),"",ROUND(H84*I84,2))</f>
      </c>
      <c r="K84" s="17"/>
    </row>
    <row r="85" spans="1:11" x14ac:dyDescent="0.25">
      <c r="A85" s="9"/>
      <c r="F85" s="10"/>
      <c r="G85" s="10"/>
      <c r="H85" s="10">
        <f>IF(AND(ISNUMBER(F85),ISNUMBER(G85),G85&gt;F85),G85-F85,"")</f>
      </c>
      <c r="I85" s="11">
        <f>IF(OR(A85="",H85=""),"",IF(OR(E85="Personal"),0,IF(A85&gt;=DATE(2026,7,1),0.76,0.725)))</f>
      </c>
      <c r="J85" s="12">
        <f>IF(OR(H85="",I85=""),"",ROUND(H85*I85,2))</f>
      </c>
      <c r="K85" s="12"/>
    </row>
    <row r="86" spans="1:11" x14ac:dyDescent="0.25">
      <c r="A86" s="13"/>
      <c r="B86" s="14"/>
      <c r="C86" s="14"/>
      <c r="D86" s="14"/>
      <c r="E86" s="14"/>
      <c r="F86" s="15"/>
      <c r="G86" s="15"/>
      <c r="H86" s="15">
        <f>IF(AND(ISNUMBER(F86),ISNUMBER(G86),G86&gt;F86),G86-F86,"")</f>
      </c>
      <c r="I86" s="16">
        <f>IF(OR(A86="",H86=""),"",IF(OR(E86="Personal"),0,IF(A86&gt;=DATE(2026,7,1),0.76,0.725)))</f>
      </c>
      <c r="J86" s="17">
        <f>IF(OR(H86="",I86=""),"",ROUND(H86*I86,2))</f>
      </c>
      <c r="K86" s="17"/>
    </row>
    <row r="87" spans="1:11" x14ac:dyDescent="0.25">
      <c r="A87" s="9"/>
      <c r="F87" s="10"/>
      <c r="G87" s="10"/>
      <c r="H87" s="10">
        <f>IF(AND(ISNUMBER(F87),ISNUMBER(G87),G87&gt;F87),G87-F87,"")</f>
      </c>
      <c r="I87" s="11">
        <f>IF(OR(A87="",H87=""),"",IF(OR(E87="Personal"),0,IF(A87&gt;=DATE(2026,7,1),0.76,0.725)))</f>
      </c>
      <c r="J87" s="12">
        <f>IF(OR(H87="",I87=""),"",ROUND(H87*I87,2))</f>
      </c>
      <c r="K87" s="12"/>
    </row>
    <row r="88" spans="1:11" x14ac:dyDescent="0.25">
      <c r="A88" s="13"/>
      <c r="B88" s="14"/>
      <c r="C88" s="14"/>
      <c r="D88" s="14"/>
      <c r="E88" s="14"/>
      <c r="F88" s="15"/>
      <c r="G88" s="15"/>
      <c r="H88" s="15">
        <f>IF(AND(ISNUMBER(F88),ISNUMBER(G88),G88&gt;F88),G88-F88,"")</f>
      </c>
      <c r="I88" s="16">
        <f>IF(OR(A88="",H88=""),"",IF(OR(E88="Personal"),0,IF(A88&gt;=DATE(2026,7,1),0.76,0.725)))</f>
      </c>
      <c r="J88" s="17">
        <f>IF(OR(H88="",I88=""),"",ROUND(H88*I88,2))</f>
      </c>
      <c r="K88" s="17"/>
    </row>
    <row r="89" spans="1:11" x14ac:dyDescent="0.25">
      <c r="A89" s="9"/>
      <c r="F89" s="10"/>
      <c r="G89" s="10"/>
      <c r="H89" s="10">
        <f>IF(AND(ISNUMBER(F89),ISNUMBER(G89),G89&gt;F89),G89-F89,"")</f>
      </c>
      <c r="I89" s="11">
        <f>IF(OR(A89="",H89=""),"",IF(OR(E89="Personal"),0,IF(A89&gt;=DATE(2026,7,1),0.76,0.725)))</f>
      </c>
      <c r="J89" s="12">
        <f>IF(OR(H89="",I89=""),"",ROUND(H89*I89,2))</f>
      </c>
      <c r="K89" s="12"/>
    </row>
    <row r="90" spans="1:11" x14ac:dyDescent="0.25">
      <c r="A90" s="13"/>
      <c r="B90" s="14"/>
      <c r="C90" s="14"/>
      <c r="D90" s="14"/>
      <c r="E90" s="14"/>
      <c r="F90" s="15"/>
      <c r="G90" s="15"/>
      <c r="H90" s="15">
        <f>IF(AND(ISNUMBER(F90),ISNUMBER(G90),G90&gt;F90),G90-F90,"")</f>
      </c>
      <c r="I90" s="16">
        <f>IF(OR(A90="",H90=""),"",IF(OR(E90="Personal"),0,IF(A90&gt;=DATE(2026,7,1),0.76,0.725)))</f>
      </c>
      <c r="J90" s="17">
        <f>IF(OR(H90="",I90=""),"",ROUND(H90*I90,2))</f>
      </c>
      <c r="K90" s="17"/>
    </row>
    <row r="91" spans="1:11" x14ac:dyDescent="0.25">
      <c r="A91" s="9"/>
      <c r="F91" s="10"/>
      <c r="G91" s="10"/>
      <c r="H91" s="10">
        <f>IF(AND(ISNUMBER(F91),ISNUMBER(G91),G91&gt;F91),G91-F91,"")</f>
      </c>
      <c r="I91" s="11">
        <f>IF(OR(A91="",H91=""),"",IF(OR(E91="Personal"),0,IF(A91&gt;=DATE(2026,7,1),0.76,0.725)))</f>
      </c>
      <c r="J91" s="12">
        <f>IF(OR(H91="",I91=""),"",ROUND(H91*I91,2))</f>
      </c>
      <c r="K91" s="12"/>
    </row>
    <row r="92" spans="1:11" x14ac:dyDescent="0.25">
      <c r="A92" s="13"/>
      <c r="B92" s="14"/>
      <c r="C92" s="14"/>
      <c r="D92" s="14"/>
      <c r="E92" s="14"/>
      <c r="F92" s="15"/>
      <c r="G92" s="15"/>
      <c r="H92" s="15">
        <f>IF(AND(ISNUMBER(F92),ISNUMBER(G92),G92&gt;F92),G92-F92,"")</f>
      </c>
      <c r="I92" s="16">
        <f>IF(OR(A92="",H92=""),"",IF(OR(E92="Personal"),0,IF(A92&gt;=DATE(2026,7,1),0.76,0.725)))</f>
      </c>
      <c r="J92" s="17">
        <f>IF(OR(H92="",I92=""),"",ROUND(H92*I92,2))</f>
      </c>
      <c r="K92" s="17"/>
    </row>
    <row r="93" spans="1:11" x14ac:dyDescent="0.25">
      <c r="A93" s="9"/>
      <c r="F93" s="10"/>
      <c r="G93" s="10"/>
      <c r="H93" s="10">
        <f>IF(AND(ISNUMBER(F93),ISNUMBER(G93),G93&gt;F93),G93-F93,"")</f>
      </c>
      <c r="I93" s="11">
        <f>IF(OR(A93="",H93=""),"",IF(OR(E93="Personal"),0,IF(A93&gt;=DATE(2026,7,1),0.76,0.725)))</f>
      </c>
      <c r="J93" s="12">
        <f>IF(OR(H93="",I93=""),"",ROUND(H93*I93,2))</f>
      </c>
      <c r="K93" s="12"/>
    </row>
    <row r="94" spans="1:11" x14ac:dyDescent="0.25">
      <c r="A94" s="13"/>
      <c r="B94" s="14"/>
      <c r="C94" s="14"/>
      <c r="D94" s="14"/>
      <c r="E94" s="14"/>
      <c r="F94" s="15"/>
      <c r="G94" s="15"/>
      <c r="H94" s="15">
        <f>IF(AND(ISNUMBER(F94),ISNUMBER(G94),G94&gt;F94),G94-F94,"")</f>
      </c>
      <c r="I94" s="16">
        <f>IF(OR(A94="",H94=""),"",IF(OR(E94="Personal"),0,IF(A94&gt;=DATE(2026,7,1),0.76,0.725)))</f>
      </c>
      <c r="J94" s="17">
        <f>IF(OR(H94="",I94=""),"",ROUND(H94*I94,2))</f>
      </c>
      <c r="K94" s="17"/>
    </row>
    <row r="95" spans="1:11" x14ac:dyDescent="0.25">
      <c r="A95" s="9"/>
      <c r="F95" s="10"/>
      <c r="G95" s="10"/>
      <c r="H95" s="10">
        <f>IF(AND(ISNUMBER(F95),ISNUMBER(G95),G95&gt;F95),G95-F95,"")</f>
      </c>
      <c r="I95" s="11">
        <f>IF(OR(A95="",H95=""),"",IF(OR(E95="Personal"),0,IF(A95&gt;=DATE(2026,7,1),0.76,0.725)))</f>
      </c>
      <c r="J95" s="12">
        <f>IF(OR(H95="",I95=""),"",ROUND(H95*I95,2))</f>
      </c>
      <c r="K95" s="12"/>
    </row>
    <row r="96" spans="1:11" x14ac:dyDescent="0.25">
      <c r="A96" s="13"/>
      <c r="B96" s="14"/>
      <c r="C96" s="14"/>
      <c r="D96" s="14"/>
      <c r="E96" s="14"/>
      <c r="F96" s="15"/>
      <c r="G96" s="15"/>
      <c r="H96" s="15">
        <f>IF(AND(ISNUMBER(F96),ISNUMBER(G96),G96&gt;F96),G96-F96,"")</f>
      </c>
      <c r="I96" s="16">
        <f>IF(OR(A96="",H96=""),"",IF(OR(E96="Personal"),0,IF(A96&gt;=DATE(2026,7,1),0.76,0.725)))</f>
      </c>
      <c r="J96" s="17">
        <f>IF(OR(H96="",I96=""),"",ROUND(H96*I96,2))</f>
      </c>
      <c r="K96" s="17"/>
    </row>
    <row r="97" spans="1:11" x14ac:dyDescent="0.25">
      <c r="A97" s="9"/>
      <c r="F97" s="10"/>
      <c r="G97" s="10"/>
      <c r="H97" s="10">
        <f>IF(AND(ISNUMBER(F97),ISNUMBER(G97),G97&gt;F97),G97-F97,"")</f>
      </c>
      <c r="I97" s="11">
        <f>IF(OR(A97="",H97=""),"",IF(OR(E97="Personal"),0,IF(A97&gt;=DATE(2026,7,1),0.76,0.725)))</f>
      </c>
      <c r="J97" s="12">
        <f>IF(OR(H97="",I97=""),"",ROUND(H97*I97,2))</f>
      </c>
      <c r="K97" s="12"/>
    </row>
    <row r="98" spans="1:11" x14ac:dyDescent="0.25">
      <c r="A98" s="13"/>
      <c r="B98" s="14"/>
      <c r="C98" s="14"/>
      <c r="D98" s="14"/>
      <c r="E98" s="14"/>
      <c r="F98" s="15"/>
      <c r="G98" s="15"/>
      <c r="H98" s="15">
        <f>IF(AND(ISNUMBER(F98),ISNUMBER(G98),G98&gt;F98),G98-F98,"")</f>
      </c>
      <c r="I98" s="16">
        <f>IF(OR(A98="",H98=""),"",IF(OR(E98="Personal"),0,IF(A98&gt;=DATE(2026,7,1),0.76,0.725)))</f>
      </c>
      <c r="J98" s="17">
        <f>IF(OR(H98="",I98=""),"",ROUND(H98*I98,2))</f>
      </c>
      <c r="K98" s="17"/>
    </row>
    <row r="99" spans="1:11" x14ac:dyDescent="0.25">
      <c r="A99" s="9"/>
      <c r="F99" s="10"/>
      <c r="G99" s="10"/>
      <c r="H99" s="10">
        <f>IF(AND(ISNUMBER(F99),ISNUMBER(G99),G99&gt;F99),G99-F99,"")</f>
      </c>
      <c r="I99" s="11">
        <f>IF(OR(A99="",H99=""),"",IF(OR(E99="Personal"),0,IF(A99&gt;=DATE(2026,7,1),0.76,0.725)))</f>
      </c>
      <c r="J99" s="12">
        <f>IF(OR(H99="",I99=""),"",ROUND(H99*I99,2))</f>
      </c>
      <c r="K99" s="12"/>
    </row>
    <row r="100" spans="1:11" x14ac:dyDescent="0.25">
      <c r="A100" s="13"/>
      <c r="B100" s="14"/>
      <c r="C100" s="14"/>
      <c r="D100" s="14"/>
      <c r="E100" s="14"/>
      <c r="F100" s="15"/>
      <c r="G100" s="15"/>
      <c r="H100" s="15">
        <f>IF(AND(ISNUMBER(F100),ISNUMBER(G100),G100&gt;F100),G100-F100,"")</f>
      </c>
      <c r="I100" s="16">
        <f>IF(OR(A100="",H100=""),"",IF(OR(E100="Personal"),0,IF(A100&gt;=DATE(2026,7,1),0.76,0.725)))</f>
      </c>
      <c r="J100" s="17">
        <f>IF(OR(H100="",I100=""),"",ROUND(H100*I100,2))</f>
      </c>
      <c r="K100" s="17"/>
    </row>
    <row r="101" spans="1:11" x14ac:dyDescent="0.25">
      <c r="A101" s="9"/>
      <c r="F101" s="10"/>
      <c r="G101" s="10"/>
      <c r="H101" s="10">
        <f>IF(AND(ISNUMBER(F101),ISNUMBER(G101),G101&gt;F101),G101-F101,"")</f>
      </c>
      <c r="I101" s="11">
        <f>IF(OR(A101="",H101=""),"",IF(OR(E101="Personal"),0,IF(A101&gt;=DATE(2026,7,1),0.76,0.725)))</f>
      </c>
      <c r="J101" s="12">
        <f>IF(OR(H101="",I101=""),"",ROUND(H101*I101,2))</f>
      </c>
      <c r="K101" s="12"/>
    </row>
    <row r="102" spans="1:11" x14ac:dyDescent="0.25">
      <c r="A102" s="13"/>
      <c r="B102" s="14"/>
      <c r="C102" s="14"/>
      <c r="D102" s="14"/>
      <c r="E102" s="14"/>
      <c r="F102" s="15"/>
      <c r="G102" s="15"/>
      <c r="H102" s="15">
        <f>IF(AND(ISNUMBER(F102),ISNUMBER(G102),G102&gt;F102),G102-F102,"")</f>
      </c>
      <c r="I102" s="16">
        <f>IF(OR(A102="",H102=""),"",IF(OR(E102="Personal"),0,IF(A102&gt;=DATE(2026,7,1),0.76,0.725)))</f>
      </c>
      <c r="J102" s="17">
        <f>IF(OR(H102="",I102=""),"",ROUND(H102*I102,2))</f>
      </c>
      <c r="K102" s="17"/>
    </row>
    <row r="103" spans="1:11" x14ac:dyDescent="0.25">
      <c r="A103" s="9"/>
      <c r="F103" s="10"/>
      <c r="G103" s="10"/>
      <c r="H103" s="10">
        <f>IF(AND(ISNUMBER(F103),ISNUMBER(G103),G103&gt;F103),G103-F103,"")</f>
      </c>
      <c r="I103" s="11">
        <f>IF(OR(A103="",H103=""),"",IF(OR(E103="Personal"),0,IF(A103&gt;=DATE(2026,7,1),0.76,0.725)))</f>
      </c>
      <c r="J103" s="12">
        <f>IF(OR(H103="",I103=""),"",ROUND(H103*I103,2))</f>
      </c>
      <c r="K103" s="12"/>
    </row>
    <row r="104" spans="1:11" x14ac:dyDescent="0.25">
      <c r="A104" s="13"/>
      <c r="B104" s="14"/>
      <c r="C104" s="14"/>
      <c r="D104" s="14"/>
      <c r="E104" s="14"/>
      <c r="F104" s="15"/>
      <c r="G104" s="15"/>
      <c r="H104" s="15">
        <f>IF(AND(ISNUMBER(F104),ISNUMBER(G104),G104&gt;F104),G104-F104,"")</f>
      </c>
      <c r="I104" s="16">
        <f>IF(OR(A104="",H104=""),"",IF(OR(E104="Personal"),0,IF(A104&gt;=DATE(2026,7,1),0.76,0.725)))</f>
      </c>
      <c r="J104" s="17">
        <f>IF(OR(H104="",I104=""),"",ROUND(H104*I104,2))</f>
      </c>
      <c r="K104" s="17"/>
    </row>
    <row r="105" spans="1:11" x14ac:dyDescent="0.25">
      <c r="A105" s="9"/>
      <c r="F105" s="10"/>
      <c r="G105" s="10"/>
      <c r="H105" s="10">
        <f>IF(AND(ISNUMBER(F105),ISNUMBER(G105),G105&gt;F105),G105-F105,"")</f>
      </c>
      <c r="I105" s="11">
        <f>IF(OR(A105="",H105=""),"",IF(OR(E105="Personal"),0,IF(A105&gt;=DATE(2026,7,1),0.76,0.725)))</f>
      </c>
      <c r="J105" s="12">
        <f>IF(OR(H105="",I105=""),"",ROUND(H105*I105,2))</f>
      </c>
      <c r="K105" s="12"/>
    </row>
    <row r="106" spans="1:11" x14ac:dyDescent="0.25">
      <c r="A106" s="13"/>
      <c r="B106" s="14"/>
      <c r="C106" s="14"/>
      <c r="D106" s="14"/>
      <c r="E106" s="14"/>
      <c r="F106" s="15"/>
      <c r="G106" s="15"/>
      <c r="H106" s="15">
        <f>IF(AND(ISNUMBER(F106),ISNUMBER(G106),G106&gt;F106),G106-F106,"")</f>
      </c>
      <c r="I106" s="16">
        <f>IF(OR(A106="",H106=""),"",IF(OR(E106="Personal"),0,IF(A106&gt;=DATE(2026,7,1),0.76,0.725)))</f>
      </c>
      <c r="J106" s="17">
        <f>IF(OR(H106="",I106=""),"",ROUND(H106*I106,2))</f>
      </c>
      <c r="K106" s="17"/>
    </row>
    <row r="107" spans="1:11" x14ac:dyDescent="0.25">
      <c r="A107" s="9"/>
      <c r="F107" s="10"/>
      <c r="G107" s="10"/>
      <c r="H107" s="10">
        <f>IF(AND(ISNUMBER(F107),ISNUMBER(G107),G107&gt;F107),G107-F107,"")</f>
      </c>
      <c r="I107" s="11">
        <f>IF(OR(A107="",H107=""),"",IF(OR(E107="Personal"),0,IF(A107&gt;=DATE(2026,7,1),0.76,0.725)))</f>
      </c>
      <c r="J107" s="12">
        <f>IF(OR(H107="",I107=""),"",ROUND(H107*I107,2))</f>
      </c>
      <c r="K107" s="12"/>
    </row>
    <row r="108" spans="1:11" x14ac:dyDescent="0.25">
      <c r="A108" s="13"/>
      <c r="B108" s="14"/>
      <c r="C108" s="14"/>
      <c r="D108" s="14"/>
      <c r="E108" s="14"/>
      <c r="F108" s="15"/>
      <c r="G108" s="15"/>
      <c r="H108" s="15">
        <f>IF(AND(ISNUMBER(F108),ISNUMBER(G108),G108&gt;F108),G108-F108,"")</f>
      </c>
      <c r="I108" s="16">
        <f>IF(OR(A108="",H108=""),"",IF(OR(E108="Personal"),0,IF(A108&gt;=DATE(2026,7,1),0.76,0.725)))</f>
      </c>
      <c r="J108" s="17">
        <f>IF(OR(H108="",I108=""),"",ROUND(H108*I108,2))</f>
      </c>
      <c r="K108" s="17"/>
    </row>
    <row r="109" spans="1:11" x14ac:dyDescent="0.25">
      <c r="A109" s="9"/>
      <c r="F109" s="10"/>
      <c r="G109" s="10"/>
      <c r="H109" s="10">
        <f>IF(AND(ISNUMBER(F109),ISNUMBER(G109),G109&gt;F109),G109-F109,"")</f>
      </c>
      <c r="I109" s="11">
        <f>IF(OR(A109="",H109=""),"",IF(OR(E109="Personal"),0,IF(A109&gt;=DATE(2026,7,1),0.76,0.725)))</f>
      </c>
      <c r="J109" s="12">
        <f>IF(OR(H109="",I109=""),"",ROUND(H109*I109,2))</f>
      </c>
      <c r="K109" s="12"/>
    </row>
    <row r="110" spans="1:11" x14ac:dyDescent="0.25">
      <c r="A110" s="13"/>
      <c r="B110" s="14"/>
      <c r="C110" s="14"/>
      <c r="D110" s="14"/>
      <c r="E110" s="14"/>
      <c r="F110" s="15"/>
      <c r="G110" s="15"/>
      <c r="H110" s="15">
        <f>IF(AND(ISNUMBER(F110),ISNUMBER(G110),G110&gt;F110),G110-F110,"")</f>
      </c>
      <c r="I110" s="16">
        <f>IF(OR(A110="",H110=""),"",IF(OR(E110="Personal"),0,IF(A110&gt;=DATE(2026,7,1),0.76,0.725)))</f>
      </c>
      <c r="J110" s="17">
        <f>IF(OR(H110="",I110=""),"",ROUND(H110*I110,2))</f>
      </c>
      <c r="K110" s="17"/>
    </row>
    <row r="111" spans="1:11" x14ac:dyDescent="0.25">
      <c r="A111" s="9"/>
      <c r="F111" s="10"/>
      <c r="G111" s="10"/>
      <c r="H111" s="10">
        <f>IF(AND(ISNUMBER(F111),ISNUMBER(G111),G111&gt;F111),G111-F111,"")</f>
      </c>
      <c r="I111" s="11">
        <f>IF(OR(A111="",H111=""),"",IF(OR(E111="Personal"),0,IF(A111&gt;=DATE(2026,7,1),0.76,0.725)))</f>
      </c>
      <c r="J111" s="12">
        <f>IF(OR(H111="",I111=""),"",ROUND(H111*I111,2))</f>
      </c>
      <c r="K111" s="12"/>
    </row>
    <row r="112" spans="1:11" x14ac:dyDescent="0.25">
      <c r="A112" s="13"/>
      <c r="B112" s="14"/>
      <c r="C112" s="14"/>
      <c r="D112" s="14"/>
      <c r="E112" s="14"/>
      <c r="F112" s="15"/>
      <c r="G112" s="15"/>
      <c r="H112" s="15">
        <f>IF(AND(ISNUMBER(F112),ISNUMBER(G112),G112&gt;F112),G112-F112,"")</f>
      </c>
      <c r="I112" s="16">
        <f>IF(OR(A112="",H112=""),"",IF(OR(E112="Personal"),0,IF(A112&gt;=DATE(2026,7,1),0.76,0.725)))</f>
      </c>
      <c r="J112" s="17">
        <f>IF(OR(H112="",I112=""),"",ROUND(H112*I112,2))</f>
      </c>
      <c r="K112" s="17"/>
    </row>
    <row r="113" spans="1:11" x14ac:dyDescent="0.25">
      <c r="A113" s="9"/>
      <c r="F113" s="10"/>
      <c r="G113" s="10"/>
      <c r="H113" s="10">
        <f>IF(AND(ISNUMBER(F113),ISNUMBER(G113),G113&gt;F113),G113-F113,"")</f>
      </c>
      <c r="I113" s="11">
        <f>IF(OR(A113="",H113=""),"",IF(OR(E113="Personal"),0,IF(A113&gt;=DATE(2026,7,1),0.76,0.725)))</f>
      </c>
      <c r="J113" s="12">
        <f>IF(OR(H113="",I113=""),"",ROUND(H113*I113,2))</f>
      </c>
      <c r="K113" s="12"/>
    </row>
    <row r="114" spans="1:11" x14ac:dyDescent="0.25">
      <c r="A114" s="13"/>
      <c r="B114" s="14"/>
      <c r="C114" s="14"/>
      <c r="D114" s="14"/>
      <c r="E114" s="14"/>
      <c r="F114" s="15"/>
      <c r="G114" s="15"/>
      <c r="H114" s="15">
        <f>IF(AND(ISNUMBER(F114),ISNUMBER(G114),G114&gt;F114),G114-F114,"")</f>
      </c>
      <c r="I114" s="16">
        <f>IF(OR(A114="",H114=""),"",IF(OR(E114="Personal"),0,IF(A114&gt;=DATE(2026,7,1),0.76,0.725)))</f>
      </c>
      <c r="J114" s="17">
        <f>IF(OR(H114="",I114=""),"",ROUND(H114*I114,2))</f>
      </c>
      <c r="K114" s="17"/>
    </row>
    <row r="115" spans="1:11" x14ac:dyDescent="0.25">
      <c r="A115" s="9"/>
      <c r="F115" s="10"/>
      <c r="G115" s="10"/>
      <c r="H115" s="10">
        <f>IF(AND(ISNUMBER(F115),ISNUMBER(G115),G115&gt;F115),G115-F115,"")</f>
      </c>
      <c r="I115" s="11">
        <f>IF(OR(A115="",H115=""),"",IF(OR(E115="Personal"),0,IF(A115&gt;=DATE(2026,7,1),0.76,0.725)))</f>
      </c>
      <c r="J115" s="12">
        <f>IF(OR(H115="",I115=""),"",ROUND(H115*I115,2))</f>
      </c>
      <c r="K115" s="12"/>
    </row>
    <row r="116" spans="1:11" x14ac:dyDescent="0.25">
      <c r="A116" s="13"/>
      <c r="B116" s="14"/>
      <c r="C116" s="14"/>
      <c r="D116" s="14"/>
      <c r="E116" s="14"/>
      <c r="F116" s="15"/>
      <c r="G116" s="15"/>
      <c r="H116" s="15">
        <f>IF(AND(ISNUMBER(F116),ISNUMBER(G116),G116&gt;F116),G116-F116,"")</f>
      </c>
      <c r="I116" s="16">
        <f>IF(OR(A116="",H116=""),"",IF(OR(E116="Personal"),0,IF(A116&gt;=DATE(2026,7,1),0.76,0.725)))</f>
      </c>
      <c r="J116" s="17">
        <f>IF(OR(H116="",I116=""),"",ROUND(H116*I116,2))</f>
      </c>
      <c r="K116" s="17"/>
    </row>
    <row r="117" spans="1:11" x14ac:dyDescent="0.25">
      <c r="A117" s="9"/>
      <c r="F117" s="10"/>
      <c r="G117" s="10"/>
      <c r="H117" s="10">
        <f>IF(AND(ISNUMBER(F117),ISNUMBER(G117),G117&gt;F117),G117-F117,"")</f>
      </c>
      <c r="I117" s="11">
        <f>IF(OR(A117="",H117=""),"",IF(OR(E117="Personal"),0,IF(A117&gt;=DATE(2026,7,1),0.76,0.725)))</f>
      </c>
      <c r="J117" s="12">
        <f>IF(OR(H117="",I117=""),"",ROUND(H117*I117,2))</f>
      </c>
      <c r="K117" s="12"/>
    </row>
    <row r="118" spans="1:11" x14ac:dyDescent="0.25">
      <c r="A118" s="13"/>
      <c r="B118" s="14"/>
      <c r="C118" s="14"/>
      <c r="D118" s="14"/>
      <c r="E118" s="14"/>
      <c r="F118" s="15"/>
      <c r="G118" s="15"/>
      <c r="H118" s="15">
        <f>IF(AND(ISNUMBER(F118),ISNUMBER(G118),G118&gt;F118),G118-F118,"")</f>
      </c>
      <c r="I118" s="16">
        <f>IF(OR(A118="",H118=""),"",IF(OR(E118="Personal"),0,IF(A118&gt;=DATE(2026,7,1),0.76,0.725)))</f>
      </c>
      <c r="J118" s="17">
        <f>IF(OR(H118="",I118=""),"",ROUND(H118*I118,2))</f>
      </c>
      <c r="K118" s="17"/>
    </row>
    <row r="119" spans="1:11" x14ac:dyDescent="0.25">
      <c r="A119" s="9"/>
      <c r="F119" s="10"/>
      <c r="G119" s="10"/>
      <c r="H119" s="10">
        <f>IF(AND(ISNUMBER(F119),ISNUMBER(G119),G119&gt;F119),G119-F119,"")</f>
      </c>
      <c r="I119" s="11">
        <f>IF(OR(A119="",H119=""),"",IF(OR(E119="Personal"),0,IF(A119&gt;=DATE(2026,7,1),0.76,0.725)))</f>
      </c>
      <c r="J119" s="12">
        <f>IF(OR(H119="",I119=""),"",ROUND(H119*I119,2))</f>
      </c>
      <c r="K119" s="12"/>
    </row>
    <row r="120" spans="1:11" x14ac:dyDescent="0.25">
      <c r="A120" s="13"/>
      <c r="B120" s="14"/>
      <c r="C120" s="14"/>
      <c r="D120" s="14"/>
      <c r="E120" s="14"/>
      <c r="F120" s="15"/>
      <c r="G120" s="15"/>
      <c r="H120" s="15">
        <f>IF(AND(ISNUMBER(F120),ISNUMBER(G120),G120&gt;F120),G120-F120,"")</f>
      </c>
      <c r="I120" s="16">
        <f>IF(OR(A120="",H120=""),"",IF(OR(E120="Personal"),0,IF(A120&gt;=DATE(2026,7,1),0.76,0.725)))</f>
      </c>
      <c r="J120" s="17">
        <f>IF(OR(H120="",I120=""),"",ROUND(H120*I120,2))</f>
      </c>
      <c r="K120" s="17"/>
    </row>
    <row r="121" spans="1:11" x14ac:dyDescent="0.25">
      <c r="A121" s="9"/>
      <c r="F121" s="10"/>
      <c r="G121" s="10"/>
      <c r="H121" s="10">
        <f>IF(AND(ISNUMBER(F121),ISNUMBER(G121),G121&gt;F121),G121-F121,"")</f>
      </c>
      <c r="I121" s="11">
        <f>IF(OR(A121="",H121=""),"",IF(OR(E121="Personal"),0,IF(A121&gt;=DATE(2026,7,1),0.76,0.725)))</f>
      </c>
      <c r="J121" s="12">
        <f>IF(OR(H121="",I121=""),"",ROUND(H121*I121,2))</f>
      </c>
      <c r="K121" s="12"/>
    </row>
    <row r="122" spans="1:11" x14ac:dyDescent="0.25">
      <c r="A122" s="13"/>
      <c r="B122" s="14"/>
      <c r="C122" s="14"/>
      <c r="D122" s="14"/>
      <c r="E122" s="14"/>
      <c r="F122" s="15"/>
      <c r="G122" s="15"/>
      <c r="H122" s="15">
        <f>IF(AND(ISNUMBER(F122),ISNUMBER(G122),G122&gt;F122),G122-F122,"")</f>
      </c>
      <c r="I122" s="16">
        <f>IF(OR(A122="",H122=""),"",IF(OR(E122="Personal"),0,IF(A122&gt;=DATE(2026,7,1),0.76,0.725)))</f>
      </c>
      <c r="J122" s="17">
        <f>IF(OR(H122="",I122=""),"",ROUND(H122*I122,2))</f>
      </c>
      <c r="K122" s="17"/>
    </row>
    <row r="123" spans="1:11" x14ac:dyDescent="0.25">
      <c r="A123" s="9"/>
      <c r="F123" s="10"/>
      <c r="G123" s="10"/>
      <c r="H123" s="10">
        <f>IF(AND(ISNUMBER(F123),ISNUMBER(G123),G123&gt;F123),G123-F123,"")</f>
      </c>
      <c r="I123" s="11">
        <f>IF(OR(A123="",H123=""),"",IF(OR(E123="Personal"),0,IF(A123&gt;=DATE(2026,7,1),0.76,0.725)))</f>
      </c>
      <c r="J123" s="12">
        <f>IF(OR(H123="",I123=""),"",ROUND(H123*I123,2))</f>
      </c>
      <c r="K123" s="12"/>
    </row>
    <row r="124" spans="1:11" x14ac:dyDescent="0.25">
      <c r="A124" s="13"/>
      <c r="B124" s="14"/>
      <c r="C124" s="14"/>
      <c r="D124" s="14"/>
      <c r="E124" s="14"/>
      <c r="F124" s="15"/>
      <c r="G124" s="15"/>
      <c r="H124" s="15">
        <f>IF(AND(ISNUMBER(F124),ISNUMBER(G124),G124&gt;F124),G124-F124,"")</f>
      </c>
      <c r="I124" s="16">
        <f>IF(OR(A124="",H124=""),"",IF(OR(E124="Personal"),0,IF(A124&gt;=DATE(2026,7,1),0.76,0.725)))</f>
      </c>
      <c r="J124" s="17">
        <f>IF(OR(H124="",I124=""),"",ROUND(H124*I124,2))</f>
      </c>
      <c r="K124" s="17"/>
    </row>
    <row r="125" spans="1:11" x14ac:dyDescent="0.25">
      <c r="A125" s="9"/>
      <c r="F125" s="10"/>
      <c r="G125" s="10"/>
      <c r="H125" s="10">
        <f>IF(AND(ISNUMBER(F125),ISNUMBER(G125),G125&gt;F125),G125-F125,"")</f>
      </c>
      <c r="I125" s="11">
        <f>IF(OR(A125="",H125=""),"",IF(OR(E125="Personal"),0,IF(A125&gt;=DATE(2026,7,1),0.76,0.725)))</f>
      </c>
      <c r="J125" s="12">
        <f>IF(OR(H125="",I125=""),"",ROUND(H125*I125,2))</f>
      </c>
      <c r="K125" s="12"/>
    </row>
    <row r="126" spans="1:11" x14ac:dyDescent="0.25">
      <c r="A126" s="13"/>
      <c r="B126" s="14"/>
      <c r="C126" s="14"/>
      <c r="D126" s="14"/>
      <c r="E126" s="14"/>
      <c r="F126" s="15"/>
      <c r="G126" s="15"/>
      <c r="H126" s="15">
        <f>IF(AND(ISNUMBER(F126),ISNUMBER(G126),G126&gt;F126),G126-F126,"")</f>
      </c>
      <c r="I126" s="16">
        <f>IF(OR(A126="",H126=""),"",IF(OR(E126="Personal"),0,IF(A126&gt;=DATE(2026,7,1),0.76,0.725)))</f>
      </c>
      <c r="J126" s="17">
        <f>IF(OR(H126="",I126=""),"",ROUND(H126*I126,2))</f>
      </c>
      <c r="K126" s="17"/>
    </row>
    <row r="127" spans="1:11" x14ac:dyDescent="0.25">
      <c r="A127" s="9"/>
      <c r="F127" s="10"/>
      <c r="G127" s="10"/>
      <c r="H127" s="10">
        <f>IF(AND(ISNUMBER(F127),ISNUMBER(G127),G127&gt;F127),G127-F127,"")</f>
      </c>
      <c r="I127" s="11">
        <f>IF(OR(A127="",H127=""),"",IF(OR(E127="Personal"),0,IF(A127&gt;=DATE(2026,7,1),0.76,0.725)))</f>
      </c>
      <c r="J127" s="12">
        <f>IF(OR(H127="",I127=""),"",ROUND(H127*I127,2))</f>
      </c>
      <c r="K127" s="12"/>
    </row>
    <row r="128" spans="1:11" x14ac:dyDescent="0.25">
      <c r="A128" s="13"/>
      <c r="B128" s="14"/>
      <c r="C128" s="14"/>
      <c r="D128" s="14"/>
      <c r="E128" s="14"/>
      <c r="F128" s="15"/>
      <c r="G128" s="15"/>
      <c r="H128" s="15">
        <f>IF(AND(ISNUMBER(F128),ISNUMBER(G128),G128&gt;F128),G128-F128,"")</f>
      </c>
      <c r="I128" s="16">
        <f>IF(OR(A128="",H128=""),"",IF(OR(E128="Personal"),0,IF(A128&gt;=DATE(2026,7,1),0.76,0.725)))</f>
      </c>
      <c r="J128" s="17">
        <f>IF(OR(H128="",I128=""),"",ROUND(H128*I128,2))</f>
      </c>
      <c r="K128" s="17"/>
    </row>
    <row r="129" spans="1:11" x14ac:dyDescent="0.25">
      <c r="A129" s="9"/>
      <c r="F129" s="10"/>
      <c r="G129" s="10"/>
      <c r="H129" s="10">
        <f>IF(AND(ISNUMBER(F129),ISNUMBER(G129),G129&gt;F129),G129-F129,"")</f>
      </c>
      <c r="I129" s="11">
        <f>IF(OR(A129="",H129=""),"",IF(OR(E129="Personal"),0,IF(A129&gt;=DATE(2026,7,1),0.76,0.725)))</f>
      </c>
      <c r="J129" s="12">
        <f>IF(OR(H129="",I129=""),"",ROUND(H129*I129,2))</f>
      </c>
      <c r="K129" s="12"/>
    </row>
    <row r="130" spans="1:11" x14ac:dyDescent="0.25">
      <c r="A130" s="13"/>
      <c r="B130" s="14"/>
      <c r="C130" s="14"/>
      <c r="D130" s="14"/>
      <c r="E130" s="14"/>
      <c r="F130" s="15"/>
      <c r="G130" s="15"/>
      <c r="H130" s="15">
        <f>IF(AND(ISNUMBER(F130),ISNUMBER(G130),G130&gt;F130),G130-F130,"")</f>
      </c>
      <c r="I130" s="16">
        <f>IF(OR(A130="",H130=""),"",IF(OR(E130="Personal"),0,IF(A130&gt;=DATE(2026,7,1),0.76,0.725)))</f>
      </c>
      <c r="J130" s="17">
        <f>IF(OR(H130="",I130=""),"",ROUND(H130*I130,2))</f>
      </c>
      <c r="K130" s="17"/>
    </row>
    <row r="131" spans="1:11" x14ac:dyDescent="0.25">
      <c r="A131" s="9"/>
      <c r="F131" s="10"/>
      <c r="G131" s="10"/>
      <c r="H131" s="10">
        <f>IF(AND(ISNUMBER(F131),ISNUMBER(G131),G131&gt;F131),G131-F131,"")</f>
      </c>
      <c r="I131" s="11">
        <f>IF(OR(A131="",H131=""),"",IF(OR(E131="Personal"),0,IF(A131&gt;=DATE(2026,7,1),0.76,0.725)))</f>
      </c>
      <c r="J131" s="12">
        <f>IF(OR(H131="",I131=""),"",ROUND(H131*I131,2))</f>
      </c>
      <c r="K131" s="12"/>
    </row>
    <row r="132" spans="1:11" x14ac:dyDescent="0.25">
      <c r="A132" s="13"/>
      <c r="B132" s="14"/>
      <c r="C132" s="14"/>
      <c r="D132" s="14"/>
      <c r="E132" s="14"/>
      <c r="F132" s="15"/>
      <c r="G132" s="15"/>
      <c r="H132" s="15">
        <f>IF(AND(ISNUMBER(F132),ISNUMBER(G132),G132&gt;F132),G132-F132,"")</f>
      </c>
      <c r="I132" s="16">
        <f>IF(OR(A132="",H132=""),"",IF(OR(E132="Personal"),0,IF(A132&gt;=DATE(2026,7,1),0.76,0.725)))</f>
      </c>
      <c r="J132" s="17">
        <f>IF(OR(H132="",I132=""),"",ROUND(H132*I132,2))</f>
      </c>
      <c r="K132" s="17"/>
    </row>
    <row r="133" spans="1:11" x14ac:dyDescent="0.25">
      <c r="A133" s="9"/>
      <c r="F133" s="10"/>
      <c r="G133" s="10"/>
      <c r="H133" s="10">
        <f>IF(AND(ISNUMBER(F133),ISNUMBER(G133),G133&gt;F133),G133-F133,"")</f>
      </c>
      <c r="I133" s="11">
        <f>IF(OR(A133="",H133=""),"",IF(OR(E133="Personal"),0,IF(A133&gt;=DATE(2026,7,1),0.76,0.725)))</f>
      </c>
      <c r="J133" s="12">
        <f>IF(OR(H133="",I133=""),"",ROUND(H133*I133,2))</f>
      </c>
      <c r="K133" s="12"/>
    </row>
    <row r="134" spans="1:11" x14ac:dyDescent="0.25">
      <c r="A134" s="13"/>
      <c r="B134" s="14"/>
      <c r="C134" s="14"/>
      <c r="D134" s="14"/>
      <c r="E134" s="14"/>
      <c r="F134" s="15"/>
      <c r="G134" s="15"/>
      <c r="H134" s="15">
        <f>IF(AND(ISNUMBER(F134),ISNUMBER(G134),G134&gt;F134),G134-F134,"")</f>
      </c>
      <c r="I134" s="16">
        <f>IF(OR(A134="",H134=""),"",IF(OR(E134="Personal"),0,IF(A134&gt;=DATE(2026,7,1),0.76,0.725)))</f>
      </c>
      <c r="J134" s="17">
        <f>IF(OR(H134="",I134=""),"",ROUND(H134*I134,2))</f>
      </c>
      <c r="K134" s="17"/>
    </row>
    <row r="135" spans="1:11" x14ac:dyDescent="0.25">
      <c r="A135" s="9"/>
      <c r="F135" s="10"/>
      <c r="G135" s="10"/>
      <c r="H135" s="10">
        <f>IF(AND(ISNUMBER(F135),ISNUMBER(G135),G135&gt;F135),G135-F135,"")</f>
      </c>
      <c r="I135" s="11">
        <f>IF(OR(A135="",H135=""),"",IF(OR(E135="Personal"),0,IF(A135&gt;=DATE(2026,7,1),0.76,0.725)))</f>
      </c>
      <c r="J135" s="12">
        <f>IF(OR(H135="",I135=""),"",ROUND(H135*I135,2))</f>
      </c>
      <c r="K135" s="12"/>
    </row>
    <row r="136" spans="1:11" x14ac:dyDescent="0.25">
      <c r="A136" s="13"/>
      <c r="B136" s="14"/>
      <c r="C136" s="14"/>
      <c r="D136" s="14"/>
      <c r="E136" s="14"/>
      <c r="F136" s="15"/>
      <c r="G136" s="15"/>
      <c r="H136" s="15">
        <f>IF(AND(ISNUMBER(F136),ISNUMBER(G136),G136&gt;F136),G136-F136,"")</f>
      </c>
      <c r="I136" s="16">
        <f>IF(OR(A136="",H136=""),"",IF(OR(E136="Personal"),0,IF(A136&gt;=DATE(2026,7,1),0.76,0.725)))</f>
      </c>
      <c r="J136" s="17">
        <f>IF(OR(H136="",I136=""),"",ROUND(H136*I136,2))</f>
      </c>
      <c r="K136" s="17"/>
    </row>
    <row r="137" spans="1:11" x14ac:dyDescent="0.25">
      <c r="A137" s="9"/>
      <c r="F137" s="10"/>
      <c r="G137" s="10"/>
      <c r="H137" s="10">
        <f>IF(AND(ISNUMBER(F137),ISNUMBER(G137),G137&gt;F137),G137-F137,"")</f>
      </c>
      <c r="I137" s="11">
        <f>IF(OR(A137="",H137=""),"",IF(OR(E137="Personal"),0,IF(A137&gt;=DATE(2026,7,1),0.76,0.725)))</f>
      </c>
      <c r="J137" s="12">
        <f>IF(OR(H137="",I137=""),"",ROUND(H137*I137,2))</f>
      </c>
      <c r="K137" s="12"/>
    </row>
    <row r="138" spans="1:11" x14ac:dyDescent="0.25">
      <c r="A138" s="13"/>
      <c r="B138" s="14"/>
      <c r="C138" s="14"/>
      <c r="D138" s="14"/>
      <c r="E138" s="14"/>
      <c r="F138" s="15"/>
      <c r="G138" s="15"/>
      <c r="H138" s="15">
        <f>IF(AND(ISNUMBER(F138),ISNUMBER(G138),G138&gt;F138),G138-F138,"")</f>
      </c>
      <c r="I138" s="16">
        <f>IF(OR(A138="",H138=""),"",IF(OR(E138="Personal"),0,IF(A138&gt;=DATE(2026,7,1),0.76,0.725)))</f>
      </c>
      <c r="J138" s="17">
        <f>IF(OR(H138="",I138=""),"",ROUND(H138*I138,2))</f>
      </c>
      <c r="K138" s="17"/>
    </row>
    <row r="139" spans="1:11" x14ac:dyDescent="0.25">
      <c r="A139" s="9"/>
      <c r="F139" s="10"/>
      <c r="G139" s="10"/>
      <c r="H139" s="10">
        <f>IF(AND(ISNUMBER(F139),ISNUMBER(G139),G139&gt;F139),G139-F139,"")</f>
      </c>
      <c r="I139" s="11">
        <f>IF(OR(A139="",H139=""),"",IF(OR(E139="Personal"),0,IF(A139&gt;=DATE(2026,7,1),0.76,0.725)))</f>
      </c>
      <c r="J139" s="12">
        <f>IF(OR(H139="",I139=""),"",ROUND(H139*I139,2))</f>
      </c>
      <c r="K139" s="12"/>
    </row>
    <row r="140" spans="1:11" x14ac:dyDescent="0.25">
      <c r="A140" s="13"/>
      <c r="B140" s="14"/>
      <c r="C140" s="14"/>
      <c r="D140" s="14"/>
      <c r="E140" s="14"/>
      <c r="F140" s="15"/>
      <c r="G140" s="15"/>
      <c r="H140" s="15">
        <f>IF(AND(ISNUMBER(F140),ISNUMBER(G140),G140&gt;F140),G140-F140,"")</f>
      </c>
      <c r="I140" s="16">
        <f>IF(OR(A140="",H140=""),"",IF(OR(E140="Personal"),0,IF(A140&gt;=DATE(2026,7,1),0.76,0.725)))</f>
      </c>
      <c r="J140" s="17">
        <f>IF(OR(H140="",I140=""),"",ROUND(H140*I140,2))</f>
      </c>
      <c r="K140" s="17"/>
    </row>
    <row r="141" spans="1:11" x14ac:dyDescent="0.25">
      <c r="A141" s="9"/>
      <c r="F141" s="10"/>
      <c r="G141" s="10"/>
      <c r="H141" s="10">
        <f>IF(AND(ISNUMBER(F141),ISNUMBER(G141),G141&gt;F141),G141-F141,"")</f>
      </c>
      <c r="I141" s="11">
        <f>IF(OR(A141="",H141=""),"",IF(OR(E141="Personal"),0,IF(A141&gt;=DATE(2026,7,1),0.76,0.725)))</f>
      </c>
      <c r="J141" s="12">
        <f>IF(OR(H141="",I141=""),"",ROUND(H141*I141,2))</f>
      </c>
      <c r="K141" s="12"/>
    </row>
    <row r="142" spans="1:11" x14ac:dyDescent="0.25">
      <c r="A142" s="13"/>
      <c r="B142" s="14"/>
      <c r="C142" s="14"/>
      <c r="D142" s="14"/>
      <c r="E142" s="14"/>
      <c r="F142" s="15"/>
      <c r="G142" s="15"/>
      <c r="H142" s="15">
        <f>IF(AND(ISNUMBER(F142),ISNUMBER(G142),G142&gt;F142),G142-F142,"")</f>
      </c>
      <c r="I142" s="16">
        <f>IF(OR(A142="",H142=""),"",IF(OR(E142="Personal"),0,IF(A142&gt;=DATE(2026,7,1),0.76,0.725)))</f>
      </c>
      <c r="J142" s="17">
        <f>IF(OR(H142="",I142=""),"",ROUND(H142*I142,2))</f>
      </c>
      <c r="K142" s="17"/>
    </row>
    <row r="143" spans="1:11" x14ac:dyDescent="0.25">
      <c r="A143" s="9"/>
      <c r="F143" s="10"/>
      <c r="G143" s="10"/>
      <c r="H143" s="10">
        <f>IF(AND(ISNUMBER(F143),ISNUMBER(G143),G143&gt;F143),G143-F143,"")</f>
      </c>
      <c r="I143" s="11">
        <f>IF(OR(A143="",H143=""),"",IF(OR(E143="Personal"),0,IF(A143&gt;=DATE(2026,7,1),0.76,0.725)))</f>
      </c>
      <c r="J143" s="12">
        <f>IF(OR(H143="",I143=""),"",ROUND(H143*I143,2))</f>
      </c>
      <c r="K143" s="12"/>
    </row>
    <row r="144" spans="1:11" x14ac:dyDescent="0.25">
      <c r="A144" s="13"/>
      <c r="B144" s="14"/>
      <c r="C144" s="14"/>
      <c r="D144" s="14"/>
      <c r="E144" s="14"/>
      <c r="F144" s="15"/>
      <c r="G144" s="15"/>
      <c r="H144" s="15">
        <f>IF(AND(ISNUMBER(F144),ISNUMBER(G144),G144&gt;F144),G144-F144,"")</f>
      </c>
      <c r="I144" s="16">
        <f>IF(OR(A144="",H144=""),"",IF(OR(E144="Personal"),0,IF(A144&gt;=DATE(2026,7,1),0.76,0.725)))</f>
      </c>
      <c r="J144" s="17">
        <f>IF(OR(H144="",I144=""),"",ROUND(H144*I144,2))</f>
      </c>
      <c r="K144" s="17"/>
    </row>
    <row r="145" spans="1:11" x14ac:dyDescent="0.25">
      <c r="A145" s="9"/>
      <c r="F145" s="10"/>
      <c r="G145" s="10"/>
      <c r="H145" s="10">
        <f>IF(AND(ISNUMBER(F145),ISNUMBER(G145),G145&gt;F145),G145-F145,"")</f>
      </c>
      <c r="I145" s="11">
        <f>IF(OR(A145="",H145=""),"",IF(OR(E145="Personal"),0,IF(A145&gt;=DATE(2026,7,1),0.76,0.725)))</f>
      </c>
      <c r="J145" s="12">
        <f>IF(OR(H145="",I145=""),"",ROUND(H145*I145,2))</f>
      </c>
      <c r="K145" s="12"/>
    </row>
    <row r="146" spans="1:11" x14ac:dyDescent="0.25">
      <c r="A146" s="13"/>
      <c r="B146" s="14"/>
      <c r="C146" s="14"/>
      <c r="D146" s="14"/>
      <c r="E146" s="14"/>
      <c r="F146" s="15"/>
      <c r="G146" s="15"/>
      <c r="H146" s="15">
        <f>IF(AND(ISNUMBER(F146),ISNUMBER(G146),G146&gt;F146),G146-F146,"")</f>
      </c>
      <c r="I146" s="16">
        <f>IF(OR(A146="",H146=""),"",IF(OR(E146="Personal"),0,IF(A146&gt;=DATE(2026,7,1),0.76,0.725)))</f>
      </c>
      <c r="J146" s="17">
        <f>IF(OR(H146="",I146=""),"",ROUND(H146*I146,2))</f>
      </c>
      <c r="K146" s="17"/>
    </row>
    <row r="147" spans="1:11" x14ac:dyDescent="0.25">
      <c r="A147" s="9"/>
      <c r="F147" s="10"/>
      <c r="G147" s="10"/>
      <c r="H147" s="10">
        <f>IF(AND(ISNUMBER(F147),ISNUMBER(G147),G147&gt;F147),G147-F147,"")</f>
      </c>
      <c r="I147" s="11">
        <f>IF(OR(A147="",H147=""),"",IF(OR(E147="Personal"),0,IF(A147&gt;=DATE(2026,7,1),0.76,0.725)))</f>
      </c>
      <c r="J147" s="12">
        <f>IF(OR(H147="",I147=""),"",ROUND(H147*I147,2))</f>
      </c>
      <c r="K147" s="12"/>
    </row>
    <row r="148" spans="1:11" x14ac:dyDescent="0.25">
      <c r="A148" s="13"/>
      <c r="B148" s="14"/>
      <c r="C148" s="14"/>
      <c r="D148" s="14"/>
      <c r="E148" s="14"/>
      <c r="F148" s="15"/>
      <c r="G148" s="15"/>
      <c r="H148" s="15">
        <f>IF(AND(ISNUMBER(F148),ISNUMBER(G148),G148&gt;F148),G148-F148,"")</f>
      </c>
      <c r="I148" s="16">
        <f>IF(OR(A148="",H148=""),"",IF(OR(E148="Personal"),0,IF(A148&gt;=DATE(2026,7,1),0.76,0.725)))</f>
      </c>
      <c r="J148" s="17">
        <f>IF(OR(H148="",I148=""),"",ROUND(H148*I148,2))</f>
      </c>
      <c r="K148" s="17"/>
    </row>
    <row r="149" spans="1:11" x14ac:dyDescent="0.25">
      <c r="A149" s="9"/>
      <c r="F149" s="10"/>
      <c r="G149" s="10"/>
      <c r="H149" s="10">
        <f>IF(AND(ISNUMBER(F149),ISNUMBER(G149),G149&gt;F149),G149-F149,"")</f>
      </c>
      <c r="I149" s="11">
        <f>IF(OR(A149="",H149=""),"",IF(OR(E149="Personal"),0,IF(A149&gt;=DATE(2026,7,1),0.76,0.725)))</f>
      </c>
      <c r="J149" s="12">
        <f>IF(OR(H149="",I149=""),"",ROUND(H149*I149,2))</f>
      </c>
      <c r="K149" s="12"/>
    </row>
    <row r="150" spans="1:11" x14ac:dyDescent="0.25">
      <c r="A150" s="13"/>
      <c r="B150" s="14"/>
      <c r="C150" s="14"/>
      <c r="D150" s="14"/>
      <c r="E150" s="14"/>
      <c r="F150" s="15"/>
      <c r="G150" s="15"/>
      <c r="H150" s="15">
        <f>IF(AND(ISNUMBER(F150),ISNUMBER(G150),G150&gt;F150),G150-F150,"")</f>
      </c>
      <c r="I150" s="16">
        <f>IF(OR(A150="",H150=""),"",IF(OR(E150="Personal"),0,IF(A150&gt;=DATE(2026,7,1),0.76,0.725)))</f>
      </c>
      <c r="J150" s="17">
        <f>IF(OR(H150="",I150=""),"",ROUND(H150*I150,2))</f>
      </c>
      <c r="K150" s="17"/>
    </row>
    <row r="151" spans="1:11" x14ac:dyDescent="0.25">
      <c r="A151" s="9"/>
      <c r="F151" s="10"/>
      <c r="G151" s="10"/>
      <c r="H151" s="10">
        <f>IF(AND(ISNUMBER(F151),ISNUMBER(G151),G151&gt;F151),G151-F151,"")</f>
      </c>
      <c r="I151" s="11">
        <f>IF(OR(A151="",H151=""),"",IF(OR(E151="Personal"),0,IF(A151&gt;=DATE(2026,7,1),0.76,0.725)))</f>
      </c>
      <c r="J151" s="12">
        <f>IF(OR(H151="",I151=""),"",ROUND(H151*I151,2))</f>
      </c>
      <c r="K151" s="12"/>
    </row>
    <row r="152" spans="1:11" x14ac:dyDescent="0.25">
      <c r="A152" s="13"/>
      <c r="B152" s="14"/>
      <c r="C152" s="14"/>
      <c r="D152" s="14"/>
      <c r="E152" s="14"/>
      <c r="F152" s="15"/>
      <c r="G152" s="15"/>
      <c r="H152" s="15">
        <f>IF(AND(ISNUMBER(F152),ISNUMBER(G152),G152&gt;F152),G152-F152,"")</f>
      </c>
      <c r="I152" s="16">
        <f>IF(OR(A152="",H152=""),"",IF(OR(E152="Personal"),0,IF(A152&gt;=DATE(2026,7,1),0.76,0.725)))</f>
      </c>
      <c r="J152" s="17">
        <f>IF(OR(H152="",I152=""),"",ROUND(H152*I152,2))</f>
      </c>
      <c r="K152" s="17"/>
    </row>
    <row r="153" spans="1:11" x14ac:dyDescent="0.25">
      <c r="A153" s="9"/>
      <c r="F153" s="10"/>
      <c r="G153" s="10"/>
      <c r="H153" s="10">
        <f>IF(AND(ISNUMBER(F153),ISNUMBER(G153),G153&gt;F153),G153-F153,"")</f>
      </c>
      <c r="I153" s="11">
        <f>IF(OR(A153="",H153=""),"",IF(OR(E153="Personal"),0,IF(A153&gt;=DATE(2026,7,1),0.76,0.725)))</f>
      </c>
      <c r="J153" s="12">
        <f>IF(OR(H153="",I153=""),"",ROUND(H153*I153,2))</f>
      </c>
      <c r="K153" s="12"/>
    </row>
    <row r="154" spans="1:11" x14ac:dyDescent="0.25">
      <c r="A154" s="13"/>
      <c r="B154" s="14"/>
      <c r="C154" s="14"/>
      <c r="D154" s="14"/>
      <c r="E154" s="14"/>
      <c r="F154" s="15"/>
      <c r="G154" s="15"/>
      <c r="H154" s="15">
        <f>IF(AND(ISNUMBER(F154),ISNUMBER(G154),G154&gt;F154),G154-F154,"")</f>
      </c>
      <c r="I154" s="16">
        <f>IF(OR(A154="",H154=""),"",IF(OR(E154="Personal"),0,IF(A154&gt;=DATE(2026,7,1),0.76,0.725)))</f>
      </c>
      <c r="J154" s="17">
        <f>IF(OR(H154="",I154=""),"",ROUND(H154*I154,2))</f>
      </c>
      <c r="K154" s="17"/>
    </row>
    <row r="155" spans="1:11" x14ac:dyDescent="0.25">
      <c r="A155" s="9"/>
      <c r="F155" s="10"/>
      <c r="G155" s="10"/>
      <c r="H155" s="10">
        <f>IF(AND(ISNUMBER(F155),ISNUMBER(G155),G155&gt;F155),G155-F155,"")</f>
      </c>
      <c r="I155" s="11">
        <f>IF(OR(A155="",H155=""),"",IF(OR(E155="Personal"),0,IF(A155&gt;=DATE(2026,7,1),0.76,0.725)))</f>
      </c>
      <c r="J155" s="12">
        <f>IF(OR(H155="",I155=""),"",ROUND(H155*I155,2))</f>
      </c>
      <c r="K155" s="12"/>
    </row>
    <row r="156" spans="1:11" x14ac:dyDescent="0.25">
      <c r="A156" s="13"/>
      <c r="B156" s="14"/>
      <c r="C156" s="14"/>
      <c r="D156" s="14"/>
      <c r="E156" s="14"/>
      <c r="F156" s="15"/>
      <c r="G156" s="15"/>
      <c r="H156" s="15">
        <f>IF(AND(ISNUMBER(F156),ISNUMBER(G156),G156&gt;F156),G156-F156,"")</f>
      </c>
      <c r="I156" s="16">
        <f>IF(OR(A156="",H156=""),"",IF(OR(E156="Personal"),0,IF(A156&gt;=DATE(2026,7,1),0.76,0.725)))</f>
      </c>
      <c r="J156" s="17">
        <f>IF(OR(H156="",I156=""),"",ROUND(H156*I156,2))</f>
      </c>
      <c r="K156" s="17"/>
    </row>
    <row r="157" spans="1:11" x14ac:dyDescent="0.25">
      <c r="A157" s="9"/>
      <c r="F157" s="10"/>
      <c r="G157" s="10"/>
      <c r="H157" s="10">
        <f>IF(AND(ISNUMBER(F157),ISNUMBER(G157),G157&gt;F157),G157-F157,"")</f>
      </c>
      <c r="I157" s="11">
        <f>IF(OR(A157="",H157=""),"",IF(OR(E157="Personal"),0,IF(A157&gt;=DATE(2026,7,1),0.76,0.725)))</f>
      </c>
      <c r="J157" s="12">
        <f>IF(OR(H157="",I157=""),"",ROUND(H157*I157,2))</f>
      </c>
      <c r="K157" s="12"/>
    </row>
    <row r="158" spans="1:11" x14ac:dyDescent="0.25">
      <c r="A158" s="13"/>
      <c r="B158" s="14"/>
      <c r="C158" s="14"/>
      <c r="D158" s="14"/>
      <c r="E158" s="14"/>
      <c r="F158" s="15"/>
      <c r="G158" s="15"/>
      <c r="H158" s="15">
        <f>IF(AND(ISNUMBER(F158),ISNUMBER(G158),G158&gt;F158),G158-F158,"")</f>
      </c>
      <c r="I158" s="16">
        <f>IF(OR(A158="",H158=""),"",IF(OR(E158="Personal"),0,IF(A158&gt;=DATE(2026,7,1),0.76,0.725)))</f>
      </c>
      <c r="J158" s="17">
        <f>IF(OR(H158="",I158=""),"",ROUND(H158*I158,2))</f>
      </c>
      <c r="K158" s="17"/>
    </row>
    <row r="159" spans="1:11" x14ac:dyDescent="0.25">
      <c r="A159" s="9"/>
      <c r="F159" s="10"/>
      <c r="G159" s="10"/>
      <c r="H159" s="10">
        <f>IF(AND(ISNUMBER(F159),ISNUMBER(G159),G159&gt;F159),G159-F159,"")</f>
      </c>
      <c r="I159" s="11">
        <f>IF(OR(A159="",H159=""),"",IF(OR(E159="Personal"),0,IF(A159&gt;=DATE(2026,7,1),0.76,0.725)))</f>
      </c>
      <c r="J159" s="12">
        <f>IF(OR(H159="",I159=""),"",ROUND(H159*I159,2))</f>
      </c>
      <c r="K159" s="12"/>
    </row>
    <row r="160" spans="1:11" x14ac:dyDescent="0.25">
      <c r="A160" s="13"/>
      <c r="B160" s="14"/>
      <c r="C160" s="14"/>
      <c r="D160" s="14"/>
      <c r="E160" s="14"/>
      <c r="F160" s="15"/>
      <c r="G160" s="15"/>
      <c r="H160" s="15">
        <f>IF(AND(ISNUMBER(F160),ISNUMBER(G160),G160&gt;F160),G160-F160,"")</f>
      </c>
      <c r="I160" s="16">
        <f>IF(OR(A160="",H160=""),"",IF(OR(E160="Personal"),0,IF(A160&gt;=DATE(2026,7,1),0.76,0.725)))</f>
      </c>
      <c r="J160" s="17">
        <f>IF(OR(H160="",I160=""),"",ROUND(H160*I160,2))</f>
      </c>
      <c r="K160" s="17"/>
    </row>
    <row r="161" spans="1:11" x14ac:dyDescent="0.25">
      <c r="A161" s="9"/>
      <c r="F161" s="10"/>
      <c r="G161" s="10"/>
      <c r="H161" s="10">
        <f>IF(AND(ISNUMBER(F161),ISNUMBER(G161),G161&gt;F161),G161-F161,"")</f>
      </c>
      <c r="I161" s="11">
        <f>IF(OR(A161="",H161=""),"",IF(OR(E161="Personal"),0,IF(A161&gt;=DATE(2026,7,1),0.76,0.725)))</f>
      </c>
      <c r="J161" s="12">
        <f>IF(OR(H161="",I161=""),"",ROUND(H161*I161,2))</f>
      </c>
      <c r="K161" s="12"/>
    </row>
    <row r="162" spans="1:11" x14ac:dyDescent="0.25">
      <c r="A162" s="13"/>
      <c r="B162" s="14"/>
      <c r="C162" s="14"/>
      <c r="D162" s="14"/>
      <c r="E162" s="14"/>
      <c r="F162" s="15"/>
      <c r="G162" s="15"/>
      <c r="H162" s="15">
        <f>IF(AND(ISNUMBER(F162),ISNUMBER(G162),G162&gt;F162),G162-F162,"")</f>
      </c>
      <c r="I162" s="16">
        <f>IF(OR(A162="",H162=""),"",IF(OR(E162="Personal"),0,IF(A162&gt;=DATE(2026,7,1),0.76,0.725)))</f>
      </c>
      <c r="J162" s="17">
        <f>IF(OR(H162="",I162=""),"",ROUND(H162*I162,2))</f>
      </c>
      <c r="K162" s="17"/>
    </row>
    <row r="163" spans="1:11" x14ac:dyDescent="0.25">
      <c r="A163" s="9"/>
      <c r="F163" s="10"/>
      <c r="G163" s="10"/>
      <c r="H163" s="10">
        <f>IF(AND(ISNUMBER(F163),ISNUMBER(G163),G163&gt;F163),G163-F163,"")</f>
      </c>
      <c r="I163" s="11">
        <f>IF(OR(A163="",H163=""),"",IF(OR(E163="Personal"),0,IF(A163&gt;=DATE(2026,7,1),0.76,0.725)))</f>
      </c>
      <c r="J163" s="12">
        <f>IF(OR(H163="",I163=""),"",ROUND(H163*I163,2))</f>
      </c>
      <c r="K163" s="12"/>
    </row>
    <row r="164" spans="1:11" x14ac:dyDescent="0.25">
      <c r="A164" s="13"/>
      <c r="B164" s="14"/>
      <c r="C164" s="14"/>
      <c r="D164" s="14"/>
      <c r="E164" s="14"/>
      <c r="F164" s="15"/>
      <c r="G164" s="15"/>
      <c r="H164" s="15">
        <f>IF(AND(ISNUMBER(F164),ISNUMBER(G164),G164&gt;F164),G164-F164,"")</f>
      </c>
      <c r="I164" s="16">
        <f>IF(OR(A164="",H164=""),"",IF(OR(E164="Personal"),0,IF(A164&gt;=DATE(2026,7,1),0.76,0.725)))</f>
      </c>
      <c r="J164" s="17">
        <f>IF(OR(H164="",I164=""),"",ROUND(H164*I164,2))</f>
      </c>
      <c r="K164" s="17"/>
    </row>
    <row r="165" spans="1:11" x14ac:dyDescent="0.25">
      <c r="A165" s="9"/>
      <c r="F165" s="10"/>
      <c r="G165" s="10"/>
      <c r="H165" s="10">
        <f>IF(AND(ISNUMBER(F165),ISNUMBER(G165),G165&gt;F165),G165-F165,"")</f>
      </c>
      <c r="I165" s="11">
        <f>IF(OR(A165="",H165=""),"",IF(OR(E165="Personal"),0,IF(A165&gt;=DATE(2026,7,1),0.76,0.725)))</f>
      </c>
      <c r="J165" s="12">
        <f>IF(OR(H165="",I165=""),"",ROUND(H165*I165,2))</f>
      </c>
      <c r="K165" s="12"/>
    </row>
    <row r="166" spans="1:11" x14ac:dyDescent="0.25">
      <c r="A166" s="13"/>
      <c r="B166" s="14"/>
      <c r="C166" s="14"/>
      <c r="D166" s="14"/>
      <c r="E166" s="14"/>
      <c r="F166" s="15"/>
      <c r="G166" s="15"/>
      <c r="H166" s="15">
        <f>IF(AND(ISNUMBER(F166),ISNUMBER(G166),G166&gt;F166),G166-F166,"")</f>
      </c>
      <c r="I166" s="16">
        <f>IF(OR(A166="",H166=""),"",IF(OR(E166="Personal"),0,IF(A166&gt;=DATE(2026,7,1),0.76,0.725)))</f>
      </c>
      <c r="J166" s="17">
        <f>IF(OR(H166="",I166=""),"",ROUND(H166*I166,2))</f>
      </c>
      <c r="K166" s="17"/>
    </row>
    <row r="167" spans="1:11" x14ac:dyDescent="0.25">
      <c r="A167" s="9"/>
      <c r="F167" s="10"/>
      <c r="G167" s="10"/>
      <c r="H167" s="10">
        <f>IF(AND(ISNUMBER(F167),ISNUMBER(G167),G167&gt;F167),G167-F167,"")</f>
      </c>
      <c r="I167" s="11">
        <f>IF(OR(A167="",H167=""),"",IF(OR(E167="Personal"),0,IF(A167&gt;=DATE(2026,7,1),0.76,0.725)))</f>
      </c>
      <c r="J167" s="12">
        <f>IF(OR(H167="",I167=""),"",ROUND(H167*I167,2))</f>
      </c>
      <c r="K167" s="12"/>
    </row>
    <row r="168" spans="1:11" x14ac:dyDescent="0.25">
      <c r="A168" s="13"/>
      <c r="B168" s="14"/>
      <c r="C168" s="14"/>
      <c r="D168" s="14"/>
      <c r="E168" s="14"/>
      <c r="F168" s="15"/>
      <c r="G168" s="15"/>
      <c r="H168" s="15">
        <f>IF(AND(ISNUMBER(F168),ISNUMBER(G168),G168&gt;F168),G168-F168,"")</f>
      </c>
      <c r="I168" s="16">
        <f>IF(OR(A168="",H168=""),"",IF(OR(E168="Personal"),0,IF(A168&gt;=DATE(2026,7,1),0.76,0.725)))</f>
      </c>
      <c r="J168" s="17">
        <f>IF(OR(H168="",I168=""),"",ROUND(H168*I168,2))</f>
      </c>
      <c r="K168" s="17"/>
    </row>
    <row r="169" spans="1:11" x14ac:dyDescent="0.25">
      <c r="A169" s="9"/>
      <c r="F169" s="10"/>
      <c r="G169" s="10"/>
      <c r="H169" s="10">
        <f>IF(AND(ISNUMBER(F169),ISNUMBER(G169),G169&gt;F169),G169-F169,"")</f>
      </c>
      <c r="I169" s="11">
        <f>IF(OR(A169="",H169=""),"",IF(OR(E169="Personal"),0,IF(A169&gt;=DATE(2026,7,1),0.76,0.725)))</f>
      </c>
      <c r="J169" s="12">
        <f>IF(OR(H169="",I169=""),"",ROUND(H169*I169,2))</f>
      </c>
      <c r="K169" s="12"/>
    </row>
    <row r="170" spans="1:11" x14ac:dyDescent="0.25">
      <c r="A170" s="13"/>
      <c r="B170" s="14"/>
      <c r="C170" s="14"/>
      <c r="D170" s="14"/>
      <c r="E170" s="14"/>
      <c r="F170" s="15"/>
      <c r="G170" s="15"/>
      <c r="H170" s="15">
        <f>IF(AND(ISNUMBER(F170),ISNUMBER(G170),G170&gt;F170),G170-F170,"")</f>
      </c>
      <c r="I170" s="16">
        <f>IF(OR(A170="",H170=""),"",IF(OR(E170="Personal"),0,IF(A170&gt;=DATE(2026,7,1),0.76,0.725)))</f>
      </c>
      <c r="J170" s="17">
        <f>IF(OR(H170="",I170=""),"",ROUND(H170*I170,2))</f>
      </c>
      <c r="K170" s="17"/>
    </row>
    <row r="171" spans="1:11" x14ac:dyDescent="0.25">
      <c r="A171" s="9"/>
      <c r="F171" s="10"/>
      <c r="G171" s="10"/>
      <c r="H171" s="10">
        <f>IF(AND(ISNUMBER(F171),ISNUMBER(G171),G171&gt;F171),G171-F171,"")</f>
      </c>
      <c r="I171" s="11">
        <f>IF(OR(A171="",H171=""),"",IF(OR(E171="Personal"),0,IF(A171&gt;=DATE(2026,7,1),0.76,0.725)))</f>
      </c>
      <c r="J171" s="12">
        <f>IF(OR(H171="",I171=""),"",ROUND(H171*I171,2))</f>
      </c>
      <c r="K171" s="12"/>
    </row>
    <row r="172" spans="1:11" x14ac:dyDescent="0.25">
      <c r="A172" s="13"/>
      <c r="B172" s="14"/>
      <c r="C172" s="14"/>
      <c r="D172" s="14"/>
      <c r="E172" s="14"/>
      <c r="F172" s="15"/>
      <c r="G172" s="15"/>
      <c r="H172" s="15">
        <f>IF(AND(ISNUMBER(F172),ISNUMBER(G172),G172&gt;F172),G172-F172,"")</f>
      </c>
      <c r="I172" s="16">
        <f>IF(OR(A172="",H172=""),"",IF(OR(E172="Personal"),0,IF(A172&gt;=DATE(2026,7,1),0.76,0.725)))</f>
      </c>
      <c r="J172" s="17">
        <f>IF(OR(H172="",I172=""),"",ROUND(H172*I172,2))</f>
      </c>
      <c r="K172" s="17"/>
    </row>
    <row r="173" spans="1:11" x14ac:dyDescent="0.25">
      <c r="A173" s="9"/>
      <c r="F173" s="10"/>
      <c r="G173" s="10"/>
      <c r="H173" s="10">
        <f>IF(AND(ISNUMBER(F173),ISNUMBER(G173),G173&gt;F173),G173-F173,"")</f>
      </c>
      <c r="I173" s="11">
        <f>IF(OR(A173="",H173=""),"",IF(OR(E173="Personal"),0,IF(A173&gt;=DATE(2026,7,1),0.76,0.725)))</f>
      </c>
      <c r="J173" s="12">
        <f>IF(OR(H173="",I173=""),"",ROUND(H173*I173,2))</f>
      </c>
      <c r="K173" s="12"/>
    </row>
    <row r="174" spans="1:11" x14ac:dyDescent="0.25">
      <c r="A174" s="13"/>
      <c r="B174" s="14"/>
      <c r="C174" s="14"/>
      <c r="D174" s="14"/>
      <c r="E174" s="14"/>
      <c r="F174" s="15"/>
      <c r="G174" s="15"/>
      <c r="H174" s="15">
        <f>IF(AND(ISNUMBER(F174),ISNUMBER(G174),G174&gt;F174),G174-F174,"")</f>
      </c>
      <c r="I174" s="16">
        <f>IF(OR(A174="",H174=""),"",IF(OR(E174="Personal"),0,IF(A174&gt;=DATE(2026,7,1),0.76,0.725)))</f>
      </c>
      <c r="J174" s="17">
        <f>IF(OR(H174="",I174=""),"",ROUND(H174*I174,2))</f>
      </c>
      <c r="K174" s="17"/>
    </row>
    <row r="175" spans="1:11" x14ac:dyDescent="0.25">
      <c r="A175" s="9"/>
      <c r="F175" s="10"/>
      <c r="G175" s="10"/>
      <c r="H175" s="10">
        <f>IF(AND(ISNUMBER(F175),ISNUMBER(G175),G175&gt;F175),G175-F175,"")</f>
      </c>
      <c r="I175" s="11">
        <f>IF(OR(A175="",H175=""),"",IF(OR(E175="Personal"),0,IF(A175&gt;=DATE(2026,7,1),0.76,0.725)))</f>
      </c>
      <c r="J175" s="12">
        <f>IF(OR(H175="",I175=""),"",ROUND(H175*I175,2))</f>
      </c>
      <c r="K175" s="12"/>
    </row>
    <row r="176" spans="1:11" x14ac:dyDescent="0.25">
      <c r="A176" s="13"/>
      <c r="B176" s="14"/>
      <c r="C176" s="14"/>
      <c r="D176" s="14"/>
      <c r="E176" s="14"/>
      <c r="F176" s="15"/>
      <c r="G176" s="15"/>
      <c r="H176" s="15">
        <f>IF(AND(ISNUMBER(F176),ISNUMBER(G176),G176&gt;F176),G176-F176,"")</f>
      </c>
      <c r="I176" s="16">
        <f>IF(OR(A176="",H176=""),"",IF(OR(E176="Personal"),0,IF(A176&gt;=DATE(2026,7,1),0.76,0.725)))</f>
      </c>
      <c r="J176" s="17">
        <f>IF(OR(H176="",I176=""),"",ROUND(H176*I176,2))</f>
      </c>
      <c r="K176" s="17"/>
    </row>
    <row r="177" spans="1:11" x14ac:dyDescent="0.25">
      <c r="A177" s="9"/>
      <c r="F177" s="10"/>
      <c r="G177" s="10"/>
      <c r="H177" s="10">
        <f>IF(AND(ISNUMBER(F177),ISNUMBER(G177),G177&gt;F177),G177-F177,"")</f>
      </c>
      <c r="I177" s="11">
        <f>IF(OR(A177="",H177=""),"",IF(OR(E177="Personal"),0,IF(A177&gt;=DATE(2026,7,1),0.76,0.725)))</f>
      </c>
      <c r="J177" s="12">
        <f>IF(OR(H177="",I177=""),"",ROUND(H177*I177,2))</f>
      </c>
      <c r="K177" s="12"/>
    </row>
    <row r="178" spans="1:11" x14ac:dyDescent="0.25">
      <c r="A178" s="13"/>
      <c r="B178" s="14"/>
      <c r="C178" s="14"/>
      <c r="D178" s="14"/>
      <c r="E178" s="14"/>
      <c r="F178" s="15"/>
      <c r="G178" s="15"/>
      <c r="H178" s="15">
        <f>IF(AND(ISNUMBER(F178),ISNUMBER(G178),G178&gt;F178),G178-F178,"")</f>
      </c>
      <c r="I178" s="16">
        <f>IF(OR(A178="",H178=""),"",IF(OR(E178="Personal"),0,IF(A178&gt;=DATE(2026,7,1),0.76,0.725)))</f>
      </c>
      <c r="J178" s="17">
        <f>IF(OR(H178="",I178=""),"",ROUND(H178*I178,2))</f>
      </c>
      <c r="K178" s="17"/>
    </row>
    <row r="179" spans="1:11" x14ac:dyDescent="0.25">
      <c r="A179" s="9"/>
      <c r="F179" s="10"/>
      <c r="G179" s="10"/>
      <c r="H179" s="10">
        <f>IF(AND(ISNUMBER(F179),ISNUMBER(G179),G179&gt;F179),G179-F179,"")</f>
      </c>
      <c r="I179" s="11">
        <f>IF(OR(A179="",H179=""),"",IF(OR(E179="Personal"),0,IF(A179&gt;=DATE(2026,7,1),0.76,0.725)))</f>
      </c>
      <c r="J179" s="12">
        <f>IF(OR(H179="",I179=""),"",ROUND(H179*I179,2))</f>
      </c>
      <c r="K179" s="12"/>
    </row>
    <row r="180" spans="1:11" x14ac:dyDescent="0.25">
      <c r="A180" s="13"/>
      <c r="B180" s="14"/>
      <c r="C180" s="14"/>
      <c r="D180" s="14"/>
      <c r="E180" s="14"/>
      <c r="F180" s="15"/>
      <c r="G180" s="15"/>
      <c r="H180" s="15">
        <f>IF(AND(ISNUMBER(F180),ISNUMBER(G180),G180&gt;F180),G180-F180,"")</f>
      </c>
      <c r="I180" s="16">
        <f>IF(OR(A180="",H180=""),"",IF(OR(E180="Personal"),0,IF(A180&gt;=DATE(2026,7,1),0.76,0.725)))</f>
      </c>
      <c r="J180" s="17">
        <f>IF(OR(H180="",I180=""),"",ROUND(H180*I180,2))</f>
      </c>
      <c r="K180" s="17"/>
    </row>
    <row r="181" spans="1:11" x14ac:dyDescent="0.25">
      <c r="A181" s="9"/>
      <c r="F181" s="10"/>
      <c r="G181" s="10"/>
      <c r="H181" s="10">
        <f>IF(AND(ISNUMBER(F181),ISNUMBER(G181),G181&gt;F181),G181-F181,"")</f>
      </c>
      <c r="I181" s="11">
        <f>IF(OR(A181="",H181=""),"",IF(OR(E181="Personal"),0,IF(A181&gt;=DATE(2026,7,1),0.76,0.725)))</f>
      </c>
      <c r="J181" s="12">
        <f>IF(OR(H181="",I181=""),"",ROUND(H181*I181,2))</f>
      </c>
      <c r="K181" s="12"/>
    </row>
    <row r="182" spans="1:11" x14ac:dyDescent="0.25">
      <c r="A182" s="13"/>
      <c r="B182" s="14"/>
      <c r="C182" s="14"/>
      <c r="D182" s="14"/>
      <c r="E182" s="14"/>
      <c r="F182" s="15"/>
      <c r="G182" s="15"/>
      <c r="H182" s="15">
        <f>IF(AND(ISNUMBER(F182),ISNUMBER(G182),G182&gt;F182),G182-F182,"")</f>
      </c>
      <c r="I182" s="16">
        <f>IF(OR(A182="",H182=""),"",IF(OR(E182="Personal"),0,IF(A182&gt;=DATE(2026,7,1),0.76,0.725)))</f>
      </c>
      <c r="J182" s="17">
        <f>IF(OR(H182="",I182=""),"",ROUND(H182*I182,2))</f>
      </c>
      <c r="K182" s="17"/>
    </row>
    <row r="183" spans="1:11" x14ac:dyDescent="0.25">
      <c r="A183" s="9"/>
      <c r="F183" s="10"/>
      <c r="G183" s="10"/>
      <c r="H183" s="10">
        <f>IF(AND(ISNUMBER(F183),ISNUMBER(G183),G183&gt;F183),G183-F183,"")</f>
      </c>
      <c r="I183" s="11">
        <f>IF(OR(A183="",H183=""),"",IF(OR(E183="Personal"),0,IF(A183&gt;=DATE(2026,7,1),0.76,0.725)))</f>
      </c>
      <c r="J183" s="12">
        <f>IF(OR(H183="",I183=""),"",ROUND(H183*I183,2))</f>
      </c>
      <c r="K183" s="12"/>
    </row>
    <row r="184" spans="1:11" x14ac:dyDescent="0.25">
      <c r="A184" s="13"/>
      <c r="B184" s="14"/>
      <c r="C184" s="14"/>
      <c r="D184" s="14"/>
      <c r="E184" s="14"/>
      <c r="F184" s="15"/>
      <c r="G184" s="15"/>
      <c r="H184" s="15">
        <f>IF(AND(ISNUMBER(F184),ISNUMBER(G184),G184&gt;F184),G184-F184,"")</f>
      </c>
      <c r="I184" s="16">
        <f>IF(OR(A184="",H184=""),"",IF(OR(E184="Personal"),0,IF(A184&gt;=DATE(2026,7,1),0.76,0.725)))</f>
      </c>
      <c r="J184" s="17">
        <f>IF(OR(H184="",I184=""),"",ROUND(H184*I184,2))</f>
      </c>
      <c r="K184" s="17"/>
    </row>
    <row r="185" spans="1:11" x14ac:dyDescent="0.25">
      <c r="A185" s="9"/>
      <c r="F185" s="10"/>
      <c r="G185" s="10"/>
      <c r="H185" s="10">
        <f>IF(AND(ISNUMBER(F185),ISNUMBER(G185),G185&gt;F185),G185-F185,"")</f>
      </c>
      <c r="I185" s="11">
        <f>IF(OR(A185="",H185=""),"",IF(OR(E185="Personal"),0,IF(A185&gt;=DATE(2026,7,1),0.76,0.725)))</f>
      </c>
      <c r="J185" s="12">
        <f>IF(OR(H185="",I185=""),"",ROUND(H185*I185,2))</f>
      </c>
      <c r="K185" s="12"/>
    </row>
    <row r="186" spans="1:11" x14ac:dyDescent="0.25">
      <c r="A186" s="13"/>
      <c r="B186" s="14"/>
      <c r="C186" s="14"/>
      <c r="D186" s="14"/>
      <c r="E186" s="14"/>
      <c r="F186" s="15"/>
      <c r="G186" s="15"/>
      <c r="H186" s="15">
        <f>IF(AND(ISNUMBER(F186),ISNUMBER(G186),G186&gt;F186),G186-F186,"")</f>
      </c>
      <c r="I186" s="16">
        <f>IF(OR(A186="",H186=""),"",IF(OR(E186="Personal"),0,IF(A186&gt;=DATE(2026,7,1),0.76,0.725)))</f>
      </c>
      <c r="J186" s="17">
        <f>IF(OR(H186="",I186=""),"",ROUND(H186*I186,2))</f>
      </c>
      <c r="K186" s="17"/>
    </row>
    <row r="187" spans="1:11" x14ac:dyDescent="0.25">
      <c r="A187" s="9"/>
      <c r="F187" s="10"/>
      <c r="G187" s="10"/>
      <c r="H187" s="10">
        <f>IF(AND(ISNUMBER(F187),ISNUMBER(G187),G187&gt;F187),G187-F187,"")</f>
      </c>
      <c r="I187" s="11">
        <f>IF(OR(A187="",H187=""),"",IF(OR(E187="Personal"),0,IF(A187&gt;=DATE(2026,7,1),0.76,0.725)))</f>
      </c>
      <c r="J187" s="12">
        <f>IF(OR(H187="",I187=""),"",ROUND(H187*I187,2))</f>
      </c>
      <c r="K187" s="12"/>
    </row>
    <row r="188" spans="1:11" x14ac:dyDescent="0.25">
      <c r="A188" s="13"/>
      <c r="B188" s="14"/>
      <c r="C188" s="14"/>
      <c r="D188" s="14"/>
      <c r="E188" s="14"/>
      <c r="F188" s="15"/>
      <c r="G188" s="15"/>
      <c r="H188" s="15">
        <f>IF(AND(ISNUMBER(F188),ISNUMBER(G188),G188&gt;F188),G188-F188,"")</f>
      </c>
      <c r="I188" s="16">
        <f>IF(OR(A188="",H188=""),"",IF(OR(E188="Personal"),0,IF(A188&gt;=DATE(2026,7,1),0.76,0.725)))</f>
      </c>
      <c r="J188" s="17">
        <f>IF(OR(H188="",I188=""),"",ROUND(H188*I188,2))</f>
      </c>
      <c r="K188" s="17"/>
    </row>
    <row r="189" spans="1:11" x14ac:dyDescent="0.25">
      <c r="A189" s="9"/>
      <c r="F189" s="10"/>
      <c r="G189" s="10"/>
      <c r="H189" s="10">
        <f>IF(AND(ISNUMBER(F189),ISNUMBER(G189),G189&gt;F189),G189-F189,"")</f>
      </c>
      <c r="I189" s="11">
        <f>IF(OR(A189="",H189=""),"",IF(OR(E189="Personal"),0,IF(A189&gt;=DATE(2026,7,1),0.76,0.725)))</f>
      </c>
      <c r="J189" s="12">
        <f>IF(OR(H189="",I189=""),"",ROUND(H189*I189,2))</f>
      </c>
      <c r="K189" s="12"/>
    </row>
    <row r="190" spans="1:11" x14ac:dyDescent="0.25">
      <c r="A190" s="13"/>
      <c r="B190" s="14"/>
      <c r="C190" s="14"/>
      <c r="D190" s="14"/>
      <c r="E190" s="14"/>
      <c r="F190" s="15"/>
      <c r="G190" s="15"/>
      <c r="H190" s="15">
        <f>IF(AND(ISNUMBER(F190),ISNUMBER(G190),G190&gt;F190),G190-F190,"")</f>
      </c>
      <c r="I190" s="16">
        <f>IF(OR(A190="",H190=""),"",IF(OR(E190="Personal"),0,IF(A190&gt;=DATE(2026,7,1),0.76,0.725)))</f>
      </c>
      <c r="J190" s="17">
        <f>IF(OR(H190="",I190=""),"",ROUND(H190*I190,2))</f>
      </c>
      <c r="K190" s="17"/>
    </row>
    <row r="191" spans="1:11" x14ac:dyDescent="0.25">
      <c r="A191" s="9"/>
      <c r="F191" s="10"/>
      <c r="G191" s="10"/>
      <c r="H191" s="10">
        <f>IF(AND(ISNUMBER(F191),ISNUMBER(G191),G191&gt;F191),G191-F191,"")</f>
      </c>
      <c r="I191" s="11">
        <f>IF(OR(A191="",H191=""),"",IF(OR(E191="Personal"),0,IF(A191&gt;=DATE(2026,7,1),0.76,0.725)))</f>
      </c>
      <c r="J191" s="12">
        <f>IF(OR(H191="",I191=""),"",ROUND(H191*I191,2))</f>
      </c>
      <c r="K191" s="12"/>
    </row>
    <row r="192" spans="1:11" x14ac:dyDescent="0.25">
      <c r="A192" s="13"/>
      <c r="B192" s="14"/>
      <c r="C192" s="14"/>
      <c r="D192" s="14"/>
      <c r="E192" s="14"/>
      <c r="F192" s="15"/>
      <c r="G192" s="15"/>
      <c r="H192" s="15">
        <f>IF(AND(ISNUMBER(F192),ISNUMBER(G192),G192&gt;F192),G192-F192,"")</f>
      </c>
      <c r="I192" s="16">
        <f>IF(OR(A192="",H192=""),"",IF(OR(E192="Personal"),0,IF(A192&gt;=DATE(2026,7,1),0.76,0.725)))</f>
      </c>
      <c r="J192" s="17">
        <f>IF(OR(H192="",I192=""),"",ROUND(H192*I192,2))</f>
      </c>
      <c r="K192" s="17"/>
    </row>
    <row r="193" spans="1:11" x14ac:dyDescent="0.25">
      <c r="A193" s="9"/>
      <c r="F193" s="10"/>
      <c r="G193" s="10"/>
      <c r="H193" s="10">
        <f>IF(AND(ISNUMBER(F193),ISNUMBER(G193),G193&gt;F193),G193-F193,"")</f>
      </c>
      <c r="I193" s="11">
        <f>IF(OR(A193="",H193=""),"",IF(OR(E193="Personal"),0,IF(A193&gt;=DATE(2026,7,1),0.76,0.725)))</f>
      </c>
      <c r="J193" s="12">
        <f>IF(OR(H193="",I193=""),"",ROUND(H193*I193,2))</f>
      </c>
      <c r="K193" s="12"/>
    </row>
    <row r="194" spans="1:11" x14ac:dyDescent="0.25">
      <c r="A194" s="13"/>
      <c r="B194" s="14"/>
      <c r="C194" s="14"/>
      <c r="D194" s="14"/>
      <c r="E194" s="14"/>
      <c r="F194" s="15"/>
      <c r="G194" s="15"/>
      <c r="H194" s="15">
        <f>IF(AND(ISNUMBER(F194),ISNUMBER(G194),G194&gt;F194),G194-F194,"")</f>
      </c>
      <c r="I194" s="16">
        <f>IF(OR(A194="",H194=""),"",IF(OR(E194="Personal"),0,IF(A194&gt;=DATE(2026,7,1),0.76,0.725)))</f>
      </c>
      <c r="J194" s="17">
        <f>IF(OR(H194="",I194=""),"",ROUND(H194*I194,2))</f>
      </c>
      <c r="K194" s="17"/>
    </row>
    <row r="195" spans="1:11" x14ac:dyDescent="0.25">
      <c r="A195" s="9"/>
      <c r="F195" s="10"/>
      <c r="G195" s="10"/>
      <c r="H195" s="10">
        <f>IF(AND(ISNUMBER(F195),ISNUMBER(G195),G195&gt;F195),G195-F195,"")</f>
      </c>
      <c r="I195" s="11">
        <f>IF(OR(A195="",H195=""),"",IF(OR(E195="Personal"),0,IF(A195&gt;=DATE(2026,7,1),0.76,0.725)))</f>
      </c>
      <c r="J195" s="12">
        <f>IF(OR(H195="",I195=""),"",ROUND(H195*I195,2))</f>
      </c>
      <c r="K195" s="12"/>
    </row>
    <row r="196" spans="1:11" x14ac:dyDescent="0.25">
      <c r="A196" s="13"/>
      <c r="B196" s="14"/>
      <c r="C196" s="14"/>
      <c r="D196" s="14"/>
      <c r="E196" s="14"/>
      <c r="F196" s="15"/>
      <c r="G196" s="15"/>
      <c r="H196" s="15">
        <f>IF(AND(ISNUMBER(F196),ISNUMBER(G196),G196&gt;F196),G196-F196,"")</f>
      </c>
      <c r="I196" s="16">
        <f>IF(OR(A196="",H196=""),"",IF(OR(E196="Personal"),0,IF(A196&gt;=DATE(2026,7,1),0.76,0.725)))</f>
      </c>
      <c r="J196" s="17">
        <f>IF(OR(H196="",I196=""),"",ROUND(H196*I196,2))</f>
      </c>
      <c r="K196" s="17"/>
    </row>
    <row r="197" spans="1:11" x14ac:dyDescent="0.25">
      <c r="A197" s="9"/>
      <c r="F197" s="10"/>
      <c r="G197" s="10"/>
      <c r="H197" s="10">
        <f>IF(AND(ISNUMBER(F197),ISNUMBER(G197),G197&gt;F197),G197-F197,"")</f>
      </c>
      <c r="I197" s="11">
        <f>IF(OR(A197="",H197=""),"",IF(OR(E197="Personal"),0,IF(A197&gt;=DATE(2026,7,1),0.76,0.725)))</f>
      </c>
      <c r="J197" s="12">
        <f>IF(OR(H197="",I197=""),"",ROUND(H197*I197,2))</f>
      </c>
      <c r="K197" s="12"/>
    </row>
    <row r="198" spans="1:11" x14ac:dyDescent="0.25">
      <c r="A198" s="13"/>
      <c r="B198" s="14"/>
      <c r="C198" s="14"/>
      <c r="D198" s="14"/>
      <c r="E198" s="14"/>
      <c r="F198" s="15"/>
      <c r="G198" s="15"/>
      <c r="H198" s="15">
        <f>IF(AND(ISNUMBER(F198),ISNUMBER(G198),G198&gt;F198),G198-F198,"")</f>
      </c>
      <c r="I198" s="16">
        <f>IF(OR(A198="",H198=""),"",IF(OR(E198="Personal"),0,IF(A198&gt;=DATE(2026,7,1),0.76,0.725)))</f>
      </c>
      <c r="J198" s="17">
        <f>IF(OR(H198="",I198=""),"",ROUND(H198*I198,2))</f>
      </c>
      <c r="K198" s="17"/>
    </row>
    <row r="199" spans="1:11" x14ac:dyDescent="0.25">
      <c r="A199" s="9"/>
      <c r="F199" s="10"/>
      <c r="G199" s="10"/>
      <c r="H199" s="10">
        <f>IF(AND(ISNUMBER(F199),ISNUMBER(G199),G199&gt;F199),G199-F199,"")</f>
      </c>
      <c r="I199" s="11">
        <f>IF(OR(A199="",H199=""),"",IF(OR(E199="Personal"),0,IF(A199&gt;=DATE(2026,7,1),0.76,0.725)))</f>
      </c>
      <c r="J199" s="12">
        <f>IF(OR(H199="",I199=""),"",ROUND(H199*I199,2))</f>
      </c>
      <c r="K199" s="12"/>
    </row>
    <row r="200" spans="1:11" x14ac:dyDescent="0.25">
      <c r="A200" s="13"/>
      <c r="B200" s="14"/>
      <c r="C200" s="14"/>
      <c r="D200" s="14"/>
      <c r="E200" s="14"/>
      <c r="F200" s="15"/>
      <c r="G200" s="15"/>
      <c r="H200" s="15">
        <f>IF(AND(ISNUMBER(F200),ISNUMBER(G200),G200&gt;F200),G200-F200,"")</f>
      </c>
      <c r="I200" s="16">
        <f>IF(OR(A200="",H200=""),"",IF(OR(E200="Personal"),0,IF(A200&gt;=DATE(2026,7,1),0.76,0.725)))</f>
      </c>
      <c r="J200" s="17">
        <f>IF(OR(H200="",I200=""),"",ROUND(H200*I200,2))</f>
      </c>
      <c r="K200" s="17"/>
    </row>
    <row r="201" spans="1:11" x14ac:dyDescent="0.25">
      <c r="A201" s="9"/>
      <c r="F201" s="10"/>
      <c r="G201" s="10"/>
      <c r="H201" s="10">
        <f>IF(AND(ISNUMBER(F201),ISNUMBER(G201),G201&gt;F201),G201-F201,"")</f>
      </c>
      <c r="I201" s="11">
        <f>IF(OR(A201="",H201=""),"",IF(OR(E201="Personal"),0,IF(A201&gt;=DATE(2026,7,1),0.76,0.725)))</f>
      </c>
      <c r="J201" s="12">
        <f>IF(OR(H201="",I201=""),"",ROUND(H201*I201,2))</f>
      </c>
      <c r="K201" s="12"/>
    </row>
    <row r="202" spans="1:11" x14ac:dyDescent="0.25">
      <c r="A202" s="13"/>
      <c r="B202" s="14"/>
      <c r="C202" s="14"/>
      <c r="D202" s="14"/>
      <c r="E202" s="14"/>
      <c r="F202" s="15"/>
      <c r="G202" s="15"/>
      <c r="H202" s="15">
        <f>IF(AND(ISNUMBER(F202),ISNUMBER(G202),G202&gt;F202),G202-F202,"")</f>
      </c>
      <c r="I202" s="16">
        <f>IF(OR(A202="",H202=""),"",IF(OR(E202="Personal"),0,IF(A202&gt;=DATE(2026,7,1),0.76,0.725)))</f>
      </c>
      <c r="J202" s="17">
        <f>IF(OR(H202="",I202=""),"",ROUND(H202*I202,2))</f>
      </c>
      <c r="K202" s="17"/>
    </row>
    <row r="203" spans="1:11" x14ac:dyDescent="0.25">
      <c r="A203" s="9"/>
      <c r="F203" s="10"/>
      <c r="G203" s="10"/>
      <c r="H203" s="10">
        <f>IF(AND(ISNUMBER(F203),ISNUMBER(G203),G203&gt;F203),G203-F203,"")</f>
      </c>
      <c r="I203" s="11">
        <f>IF(OR(A203="",H203=""),"",IF(OR(E203="Personal"),0,IF(A203&gt;=DATE(2026,7,1),0.76,0.725)))</f>
      </c>
      <c r="J203" s="12">
        <f>IF(OR(H203="",I203=""),"",ROUND(H203*I203,2))</f>
      </c>
      <c r="K203" s="12"/>
    </row>
    <row r="204" spans="1:11" x14ac:dyDescent="0.25">
      <c r="A204" s="13"/>
      <c r="B204" s="14"/>
      <c r="C204" s="14"/>
      <c r="D204" s="14"/>
      <c r="E204" s="14"/>
      <c r="F204" s="15"/>
      <c r="G204" s="15"/>
      <c r="H204" s="15">
        <f>IF(AND(ISNUMBER(F204),ISNUMBER(G204),G204&gt;F204),G204-F204,"")</f>
      </c>
      <c r="I204" s="16">
        <f>IF(OR(A204="",H204=""),"",IF(OR(E204="Personal"),0,IF(A204&gt;=DATE(2026,7,1),0.76,0.725)))</f>
      </c>
      <c r="J204" s="17">
        <f>IF(OR(H204="",I204=""),"",ROUND(H204*I204,2))</f>
      </c>
      <c r="K204" s="17"/>
    </row>
    <row r="205" spans="1:11" x14ac:dyDescent="0.25">
      <c r="A205" s="9"/>
      <c r="F205" s="10"/>
      <c r="G205" s="10"/>
      <c r="H205" s="10">
        <f>IF(AND(ISNUMBER(F205),ISNUMBER(G205),G205&gt;F205),G205-F205,"")</f>
      </c>
      <c r="I205" s="11">
        <f>IF(OR(A205="",H205=""),"",IF(OR(E205="Personal"),0,IF(A205&gt;=DATE(2026,7,1),0.76,0.725)))</f>
      </c>
      <c r="J205" s="12">
        <f>IF(OR(H205="",I205=""),"",ROUND(H205*I205,2))</f>
      </c>
      <c r="K205" s="12"/>
    </row>
    <row r="206" spans="1:11" x14ac:dyDescent="0.25">
      <c r="A206" s="13"/>
      <c r="B206" s="14"/>
      <c r="C206" s="14"/>
      <c r="D206" s="14"/>
      <c r="E206" s="14"/>
      <c r="F206" s="15"/>
      <c r="G206" s="15"/>
      <c r="H206" s="15">
        <f>IF(AND(ISNUMBER(F206),ISNUMBER(G206),G206&gt;F206),G206-F206,"")</f>
      </c>
      <c r="I206" s="16">
        <f>IF(OR(A206="",H206=""),"",IF(OR(E206="Personal"),0,IF(A206&gt;=DATE(2026,7,1),0.76,0.725)))</f>
      </c>
      <c r="J206" s="17">
        <f>IF(OR(H206="",I206=""),"",ROUND(H206*I206,2))</f>
      </c>
      <c r="K206" s="17"/>
    </row>
    <row r="207" spans="1:11" x14ac:dyDescent="0.25">
      <c r="A207" s="9"/>
      <c r="F207" s="10"/>
      <c r="G207" s="10"/>
      <c r="H207" s="10">
        <f>IF(AND(ISNUMBER(F207),ISNUMBER(G207),G207&gt;F207),G207-F207,"")</f>
      </c>
      <c r="I207" s="11">
        <f>IF(OR(A207="",H207=""),"",IF(OR(E207="Personal"),0,IF(A207&gt;=DATE(2026,7,1),0.76,0.725)))</f>
      </c>
      <c r="J207" s="12">
        <f>IF(OR(H207="",I207=""),"",ROUND(H207*I207,2))</f>
      </c>
      <c r="K207" s="12"/>
    </row>
    <row r="208" spans="1:11" x14ac:dyDescent="0.25">
      <c r="A208" s="13"/>
      <c r="B208" s="14"/>
      <c r="C208" s="14"/>
      <c r="D208" s="14"/>
      <c r="E208" s="14"/>
      <c r="F208" s="15"/>
      <c r="G208" s="15"/>
      <c r="H208" s="15">
        <f>IF(AND(ISNUMBER(F208),ISNUMBER(G208),G208&gt;F208),G208-F208,"")</f>
      </c>
      <c r="I208" s="16">
        <f>IF(OR(A208="",H208=""),"",IF(OR(E208="Personal"),0,IF(A208&gt;=DATE(2026,7,1),0.76,0.725)))</f>
      </c>
      <c r="J208" s="17">
        <f>IF(OR(H208="",I208=""),"",ROUND(H208*I208,2))</f>
      </c>
      <c r="K208" s="17"/>
    </row>
    <row r="209" spans="1:11" x14ac:dyDescent="0.25">
      <c r="A209" s="9"/>
      <c r="F209" s="10"/>
      <c r="G209" s="10"/>
      <c r="H209" s="10">
        <f>IF(AND(ISNUMBER(F209),ISNUMBER(G209),G209&gt;F209),G209-F209,"")</f>
      </c>
      <c r="I209" s="11">
        <f>IF(OR(A209="",H209=""),"",IF(OR(E209="Personal"),0,IF(A209&gt;=DATE(2026,7,1),0.76,0.725)))</f>
      </c>
      <c r="J209" s="12">
        <f>IF(OR(H209="",I209=""),"",ROUND(H209*I209,2))</f>
      </c>
      <c r="K209" s="12"/>
    </row>
    <row r="210" spans="1:11" x14ac:dyDescent="0.25">
      <c r="A210" s="13"/>
      <c r="B210" s="14"/>
      <c r="C210" s="14"/>
      <c r="D210" s="14"/>
      <c r="E210" s="14"/>
      <c r="F210" s="15"/>
      <c r="G210" s="15"/>
      <c r="H210" s="15">
        <f>IF(AND(ISNUMBER(F210),ISNUMBER(G210),G210&gt;F210),G210-F210,"")</f>
      </c>
      <c r="I210" s="16">
        <f>IF(OR(A210="",H210=""),"",IF(OR(E210="Personal"),0,IF(A210&gt;=DATE(2026,7,1),0.76,0.725)))</f>
      </c>
      <c r="J210" s="17">
        <f>IF(OR(H210="",I210=""),"",ROUND(H210*I210,2))</f>
      </c>
      <c r="K210" s="17"/>
    </row>
    <row r="211" spans="1:11" x14ac:dyDescent="0.25">
      <c r="A211" s="9"/>
      <c r="F211" s="10"/>
      <c r="G211" s="10"/>
      <c r="H211" s="10">
        <f>IF(AND(ISNUMBER(F211),ISNUMBER(G211),G211&gt;F211),G211-F211,"")</f>
      </c>
      <c r="I211" s="11">
        <f>IF(OR(A211="",H211=""),"",IF(OR(E211="Personal"),0,IF(A211&gt;=DATE(2026,7,1),0.76,0.725)))</f>
      </c>
      <c r="J211" s="12">
        <f>IF(OR(H211="",I211=""),"",ROUND(H211*I211,2))</f>
      </c>
      <c r="K211" s="12"/>
    </row>
    <row r="212" spans="1:11" x14ac:dyDescent="0.25">
      <c r="A212" s="13"/>
      <c r="B212" s="14"/>
      <c r="C212" s="14"/>
      <c r="D212" s="14"/>
      <c r="E212" s="14"/>
      <c r="F212" s="15"/>
      <c r="G212" s="15"/>
      <c r="H212" s="15">
        <f>IF(AND(ISNUMBER(F212),ISNUMBER(G212),G212&gt;F212),G212-F212,"")</f>
      </c>
      <c r="I212" s="16">
        <f>IF(OR(A212="",H212=""),"",IF(OR(E212="Personal"),0,IF(A212&gt;=DATE(2026,7,1),0.76,0.725)))</f>
      </c>
      <c r="J212" s="17">
        <f>IF(OR(H212="",I212=""),"",ROUND(H212*I212,2))</f>
      </c>
      <c r="K212" s="17"/>
    </row>
    <row r="213" spans="1:11" x14ac:dyDescent="0.25">
      <c r="A213" s="9"/>
      <c r="F213" s="10"/>
      <c r="G213" s="10"/>
      <c r="H213" s="10">
        <f>IF(AND(ISNUMBER(F213),ISNUMBER(G213),G213&gt;F213),G213-F213,"")</f>
      </c>
      <c r="I213" s="11">
        <f>IF(OR(A213="",H213=""),"",IF(OR(E213="Personal"),0,IF(A213&gt;=DATE(2026,7,1),0.76,0.725)))</f>
      </c>
      <c r="J213" s="12">
        <f>IF(OR(H213="",I213=""),"",ROUND(H213*I213,2))</f>
      </c>
      <c r="K213" s="12"/>
    </row>
    <row r="214" spans="1:11" x14ac:dyDescent="0.25">
      <c r="A214" s="13"/>
      <c r="B214" s="14"/>
      <c r="C214" s="14"/>
      <c r="D214" s="14"/>
      <c r="E214" s="14"/>
      <c r="F214" s="15"/>
      <c r="G214" s="15"/>
      <c r="H214" s="15">
        <f>IF(AND(ISNUMBER(F214),ISNUMBER(G214),G214&gt;F214),G214-F214,"")</f>
      </c>
      <c r="I214" s="16">
        <f>IF(OR(A214="",H214=""),"",IF(OR(E214="Personal"),0,IF(A214&gt;=DATE(2026,7,1),0.76,0.725)))</f>
      </c>
      <c r="J214" s="17">
        <f>IF(OR(H214="",I214=""),"",ROUND(H214*I214,2))</f>
      </c>
      <c r="K214" s="17"/>
    </row>
    <row r="215" spans="1:11" x14ac:dyDescent="0.25">
      <c r="A215" s="9"/>
      <c r="F215" s="10"/>
      <c r="G215" s="10"/>
      <c r="H215" s="10">
        <f>IF(AND(ISNUMBER(F215),ISNUMBER(G215),G215&gt;F215),G215-F215,"")</f>
      </c>
      <c r="I215" s="11">
        <f>IF(OR(A215="",H215=""),"",IF(OR(E215="Personal"),0,IF(A215&gt;=DATE(2026,7,1),0.76,0.725)))</f>
      </c>
      <c r="J215" s="12">
        <f>IF(OR(H215="",I215=""),"",ROUND(H215*I215,2))</f>
      </c>
      <c r="K215" s="12"/>
    </row>
    <row r="216" spans="1:11" x14ac:dyDescent="0.25">
      <c r="A216" s="13"/>
      <c r="B216" s="14"/>
      <c r="C216" s="14"/>
      <c r="D216" s="14"/>
      <c r="E216" s="14"/>
      <c r="F216" s="15"/>
      <c r="G216" s="15"/>
      <c r="H216" s="15">
        <f>IF(AND(ISNUMBER(F216),ISNUMBER(G216),G216&gt;F216),G216-F216,"")</f>
      </c>
      <c r="I216" s="16">
        <f>IF(OR(A216="",H216=""),"",IF(OR(E216="Personal"),0,IF(A216&gt;=DATE(2026,7,1),0.76,0.725)))</f>
      </c>
      <c r="J216" s="17">
        <f>IF(OR(H216="",I216=""),"",ROUND(H216*I216,2))</f>
      </c>
      <c r="K216" s="17"/>
    </row>
    <row r="217" spans="1:11" x14ac:dyDescent="0.25">
      <c r="A217" s="9"/>
      <c r="F217" s="10"/>
      <c r="G217" s="10"/>
      <c r="H217" s="10">
        <f>IF(AND(ISNUMBER(F217),ISNUMBER(G217),G217&gt;F217),G217-F217,"")</f>
      </c>
      <c r="I217" s="11">
        <f>IF(OR(A217="",H217=""),"",IF(OR(E217="Personal"),0,IF(A217&gt;=DATE(2026,7,1),0.76,0.725)))</f>
      </c>
      <c r="J217" s="12">
        <f>IF(OR(H217="",I217=""),"",ROUND(H217*I217,2))</f>
      </c>
      <c r="K217" s="12"/>
    </row>
    <row r="218" spans="1:11" x14ac:dyDescent="0.25">
      <c r="A218" s="13"/>
      <c r="B218" s="14"/>
      <c r="C218" s="14"/>
      <c r="D218" s="14"/>
      <c r="E218" s="14"/>
      <c r="F218" s="15"/>
      <c r="G218" s="15"/>
      <c r="H218" s="15">
        <f>IF(AND(ISNUMBER(F218),ISNUMBER(G218),G218&gt;F218),G218-F218,"")</f>
      </c>
      <c r="I218" s="16">
        <f>IF(OR(A218="",H218=""),"",IF(OR(E218="Personal"),0,IF(A218&gt;=DATE(2026,7,1),0.76,0.725)))</f>
      </c>
      <c r="J218" s="17">
        <f>IF(OR(H218="",I218=""),"",ROUND(H218*I218,2))</f>
      </c>
      <c r="K218" s="17"/>
    </row>
    <row r="219" spans="1:11" x14ac:dyDescent="0.25">
      <c r="A219" s="9"/>
      <c r="F219" s="10"/>
      <c r="G219" s="10"/>
      <c r="H219" s="10">
        <f>IF(AND(ISNUMBER(F219),ISNUMBER(G219),G219&gt;F219),G219-F219,"")</f>
      </c>
      <c r="I219" s="11">
        <f>IF(OR(A219="",H219=""),"",IF(OR(E219="Personal"),0,IF(A219&gt;=DATE(2026,7,1),0.76,0.725)))</f>
      </c>
      <c r="J219" s="12">
        <f>IF(OR(H219="",I219=""),"",ROUND(H219*I219,2))</f>
      </c>
      <c r="K219" s="12"/>
    </row>
    <row r="220" spans="1:11" x14ac:dyDescent="0.25">
      <c r="A220" s="13"/>
      <c r="B220" s="14"/>
      <c r="C220" s="14"/>
      <c r="D220" s="14"/>
      <c r="E220" s="14"/>
      <c r="F220" s="15"/>
      <c r="G220" s="15"/>
      <c r="H220" s="15">
        <f>IF(AND(ISNUMBER(F220),ISNUMBER(G220),G220&gt;F220),G220-F220,"")</f>
      </c>
      <c r="I220" s="16">
        <f>IF(OR(A220="",H220=""),"",IF(OR(E220="Personal"),0,IF(A220&gt;=DATE(2026,7,1),0.76,0.725)))</f>
      </c>
      <c r="J220" s="17">
        <f>IF(OR(H220="",I220=""),"",ROUND(H220*I220,2))</f>
      </c>
      <c r="K220" s="17"/>
    </row>
    <row r="221" spans="1:11" x14ac:dyDescent="0.25">
      <c r="A221" s="9"/>
      <c r="F221" s="10"/>
      <c r="G221" s="10"/>
      <c r="H221" s="10">
        <f>IF(AND(ISNUMBER(F221),ISNUMBER(G221),G221&gt;F221),G221-F221,"")</f>
      </c>
      <c r="I221" s="11">
        <f>IF(OR(A221="",H221=""),"",IF(OR(E221="Personal"),0,IF(A221&gt;=DATE(2026,7,1),0.76,0.725)))</f>
      </c>
      <c r="J221" s="12">
        <f>IF(OR(H221="",I221=""),"",ROUND(H221*I221,2))</f>
      </c>
      <c r="K221" s="12"/>
    </row>
    <row r="222" spans="1:11" x14ac:dyDescent="0.25">
      <c r="A222" s="13"/>
      <c r="B222" s="14"/>
      <c r="C222" s="14"/>
      <c r="D222" s="14"/>
      <c r="E222" s="14"/>
      <c r="F222" s="15"/>
      <c r="G222" s="15"/>
      <c r="H222" s="15">
        <f>IF(AND(ISNUMBER(F222),ISNUMBER(G222),G222&gt;F222),G222-F222,"")</f>
      </c>
      <c r="I222" s="16">
        <f>IF(OR(A222="",H222=""),"",IF(OR(E222="Personal"),0,IF(A222&gt;=DATE(2026,7,1),0.76,0.725)))</f>
      </c>
      <c r="J222" s="17">
        <f>IF(OR(H222="",I222=""),"",ROUND(H222*I222,2))</f>
      </c>
      <c r="K222" s="17"/>
    </row>
    <row r="223" spans="1:11" x14ac:dyDescent="0.25">
      <c r="A223" s="9"/>
      <c r="F223" s="10"/>
      <c r="G223" s="10"/>
      <c r="H223" s="10">
        <f>IF(AND(ISNUMBER(F223),ISNUMBER(G223),G223&gt;F223),G223-F223,"")</f>
      </c>
      <c r="I223" s="11">
        <f>IF(OR(A223="",H223=""),"",IF(OR(E223="Personal"),0,IF(A223&gt;=DATE(2026,7,1),0.76,0.725)))</f>
      </c>
      <c r="J223" s="12">
        <f>IF(OR(H223="",I223=""),"",ROUND(H223*I223,2))</f>
      </c>
      <c r="K223" s="12"/>
    </row>
    <row r="224" spans="1:11" x14ac:dyDescent="0.25">
      <c r="A224" s="13"/>
      <c r="B224" s="14"/>
      <c r="C224" s="14"/>
      <c r="D224" s="14"/>
      <c r="E224" s="14"/>
      <c r="F224" s="15"/>
      <c r="G224" s="15"/>
      <c r="H224" s="15">
        <f>IF(AND(ISNUMBER(F224),ISNUMBER(G224),G224&gt;F224),G224-F224,"")</f>
      </c>
      <c r="I224" s="16">
        <f>IF(OR(A224="",H224=""),"",IF(OR(E224="Personal"),0,IF(A224&gt;=DATE(2026,7,1),0.76,0.725)))</f>
      </c>
      <c r="J224" s="17">
        <f>IF(OR(H224="",I224=""),"",ROUND(H224*I224,2))</f>
      </c>
      <c r="K224" s="17"/>
    </row>
    <row r="225" spans="1:11" x14ac:dyDescent="0.25">
      <c r="A225" s="9"/>
      <c r="F225" s="10"/>
      <c r="G225" s="10"/>
      <c r="H225" s="10">
        <f>IF(AND(ISNUMBER(F225),ISNUMBER(G225),G225&gt;F225),G225-F225,"")</f>
      </c>
      <c r="I225" s="11">
        <f>IF(OR(A225="",H225=""),"",IF(OR(E225="Personal"),0,IF(A225&gt;=DATE(2026,7,1),0.76,0.725)))</f>
      </c>
      <c r="J225" s="12">
        <f>IF(OR(H225="",I225=""),"",ROUND(H225*I225,2))</f>
      </c>
      <c r="K225" s="12"/>
    </row>
    <row r="226" spans="1:11" x14ac:dyDescent="0.25">
      <c r="A226" s="13"/>
      <c r="B226" s="14"/>
      <c r="C226" s="14"/>
      <c r="D226" s="14"/>
      <c r="E226" s="14"/>
      <c r="F226" s="15"/>
      <c r="G226" s="15"/>
      <c r="H226" s="15">
        <f>IF(AND(ISNUMBER(F226),ISNUMBER(G226),G226&gt;F226),G226-F226,"")</f>
      </c>
      <c r="I226" s="16">
        <f>IF(OR(A226="",H226=""),"",IF(OR(E226="Personal"),0,IF(A226&gt;=DATE(2026,7,1),0.76,0.725)))</f>
      </c>
      <c r="J226" s="17">
        <f>IF(OR(H226="",I226=""),"",ROUND(H226*I226,2))</f>
      </c>
      <c r="K226" s="17"/>
    </row>
    <row r="227" spans="1:11" x14ac:dyDescent="0.25">
      <c r="A227" s="9"/>
      <c r="F227" s="10"/>
      <c r="G227" s="10"/>
      <c r="H227" s="10">
        <f>IF(AND(ISNUMBER(F227),ISNUMBER(G227),G227&gt;F227),G227-F227,"")</f>
      </c>
      <c r="I227" s="11">
        <f>IF(OR(A227="",H227=""),"",IF(OR(E227="Personal"),0,IF(A227&gt;=DATE(2026,7,1),0.76,0.725)))</f>
      </c>
      <c r="J227" s="12">
        <f>IF(OR(H227="",I227=""),"",ROUND(H227*I227,2))</f>
      </c>
      <c r="K227" s="12"/>
    </row>
    <row r="228" spans="1:11" x14ac:dyDescent="0.25">
      <c r="A228" s="13"/>
      <c r="B228" s="14"/>
      <c r="C228" s="14"/>
      <c r="D228" s="14"/>
      <c r="E228" s="14"/>
      <c r="F228" s="15"/>
      <c r="G228" s="15"/>
      <c r="H228" s="15">
        <f>IF(AND(ISNUMBER(F228),ISNUMBER(G228),G228&gt;F228),G228-F228,"")</f>
      </c>
      <c r="I228" s="16">
        <f>IF(OR(A228="",H228=""),"",IF(OR(E228="Personal"),0,IF(A228&gt;=DATE(2026,7,1),0.76,0.725)))</f>
      </c>
      <c r="J228" s="17">
        <f>IF(OR(H228="",I228=""),"",ROUND(H228*I228,2))</f>
      </c>
      <c r="K228" s="17"/>
    </row>
    <row r="229" spans="1:11" x14ac:dyDescent="0.25">
      <c r="A229" s="9"/>
      <c r="F229" s="10"/>
      <c r="G229" s="10"/>
      <c r="H229" s="10">
        <f>IF(AND(ISNUMBER(F229),ISNUMBER(G229),G229&gt;F229),G229-F229,"")</f>
      </c>
      <c r="I229" s="11">
        <f>IF(OR(A229="",H229=""),"",IF(OR(E229="Personal"),0,IF(A229&gt;=DATE(2026,7,1),0.76,0.725)))</f>
      </c>
      <c r="J229" s="12">
        <f>IF(OR(H229="",I229=""),"",ROUND(H229*I229,2))</f>
      </c>
      <c r="K229" s="12"/>
    </row>
    <row r="230" spans="1:11" x14ac:dyDescent="0.25">
      <c r="A230" s="13"/>
      <c r="B230" s="14"/>
      <c r="C230" s="14"/>
      <c r="D230" s="14"/>
      <c r="E230" s="14"/>
      <c r="F230" s="15"/>
      <c r="G230" s="15"/>
      <c r="H230" s="15">
        <f>IF(AND(ISNUMBER(F230),ISNUMBER(G230),G230&gt;F230),G230-F230,"")</f>
      </c>
      <c r="I230" s="16">
        <f>IF(OR(A230="",H230=""),"",IF(OR(E230="Personal"),0,IF(A230&gt;=DATE(2026,7,1),0.76,0.725)))</f>
      </c>
      <c r="J230" s="17">
        <f>IF(OR(H230="",I230=""),"",ROUND(H230*I230,2))</f>
      </c>
      <c r="K230" s="17"/>
    </row>
    <row r="231" spans="1:11" x14ac:dyDescent="0.25">
      <c r="A231" s="9"/>
      <c r="F231" s="10"/>
      <c r="G231" s="10"/>
      <c r="H231" s="10">
        <f>IF(AND(ISNUMBER(F231),ISNUMBER(G231),G231&gt;F231),G231-F231,"")</f>
      </c>
      <c r="I231" s="11">
        <f>IF(OR(A231="",H231=""),"",IF(OR(E231="Personal"),0,IF(A231&gt;=DATE(2026,7,1),0.76,0.725)))</f>
      </c>
      <c r="J231" s="12">
        <f>IF(OR(H231="",I231=""),"",ROUND(H231*I231,2))</f>
      </c>
      <c r="K231" s="12"/>
    </row>
    <row r="232" spans="1:11" x14ac:dyDescent="0.25">
      <c r="A232" s="13"/>
      <c r="B232" s="14"/>
      <c r="C232" s="14"/>
      <c r="D232" s="14"/>
      <c r="E232" s="14"/>
      <c r="F232" s="15"/>
      <c r="G232" s="15"/>
      <c r="H232" s="15">
        <f>IF(AND(ISNUMBER(F232),ISNUMBER(G232),G232&gt;F232),G232-F232,"")</f>
      </c>
      <c r="I232" s="16">
        <f>IF(OR(A232="",H232=""),"",IF(OR(E232="Personal"),0,IF(A232&gt;=DATE(2026,7,1),0.76,0.725)))</f>
      </c>
      <c r="J232" s="17">
        <f>IF(OR(H232="",I232=""),"",ROUND(H232*I232,2))</f>
      </c>
      <c r="K232" s="17"/>
    </row>
    <row r="233" spans="1:11" x14ac:dyDescent="0.25">
      <c r="A233" s="9"/>
      <c r="F233" s="10"/>
      <c r="G233" s="10"/>
      <c r="H233" s="10">
        <f>IF(AND(ISNUMBER(F233),ISNUMBER(G233),G233&gt;F233),G233-F233,"")</f>
      </c>
      <c r="I233" s="11">
        <f>IF(OR(A233="",H233=""),"",IF(OR(E233="Personal"),0,IF(A233&gt;=DATE(2026,7,1),0.76,0.725)))</f>
      </c>
      <c r="J233" s="12">
        <f>IF(OR(H233="",I233=""),"",ROUND(H233*I233,2))</f>
      </c>
      <c r="K233" s="12"/>
    </row>
    <row r="234" spans="1:11" x14ac:dyDescent="0.25">
      <c r="A234" s="13"/>
      <c r="B234" s="14"/>
      <c r="C234" s="14"/>
      <c r="D234" s="14"/>
      <c r="E234" s="14"/>
      <c r="F234" s="15"/>
      <c r="G234" s="15"/>
      <c r="H234" s="15">
        <f>IF(AND(ISNUMBER(F234),ISNUMBER(G234),G234&gt;F234),G234-F234,"")</f>
      </c>
      <c r="I234" s="16">
        <f>IF(OR(A234="",H234=""),"",IF(OR(E234="Personal"),0,IF(A234&gt;=DATE(2026,7,1),0.76,0.725)))</f>
      </c>
      <c r="J234" s="17">
        <f>IF(OR(H234="",I234=""),"",ROUND(H234*I234,2))</f>
      </c>
      <c r="K234" s="17"/>
    </row>
    <row r="235" spans="1:11" x14ac:dyDescent="0.25">
      <c r="A235" s="9"/>
      <c r="F235" s="10"/>
      <c r="G235" s="10"/>
      <c r="H235" s="10">
        <f>IF(AND(ISNUMBER(F235),ISNUMBER(G235),G235&gt;F235),G235-F235,"")</f>
      </c>
      <c r="I235" s="11">
        <f>IF(OR(A235="",H235=""),"",IF(OR(E235="Personal"),0,IF(A235&gt;=DATE(2026,7,1),0.76,0.725)))</f>
      </c>
      <c r="J235" s="12">
        <f>IF(OR(H235="",I235=""),"",ROUND(H235*I235,2))</f>
      </c>
      <c r="K235" s="12"/>
    </row>
    <row r="236" spans="1:11" x14ac:dyDescent="0.25">
      <c r="A236" s="13"/>
      <c r="B236" s="14"/>
      <c r="C236" s="14"/>
      <c r="D236" s="14"/>
      <c r="E236" s="14"/>
      <c r="F236" s="15"/>
      <c r="G236" s="15"/>
      <c r="H236" s="15">
        <f>IF(AND(ISNUMBER(F236),ISNUMBER(G236),G236&gt;F236),G236-F236,"")</f>
      </c>
      <c r="I236" s="16">
        <f>IF(OR(A236="",H236=""),"",IF(OR(E236="Personal"),0,IF(A236&gt;=DATE(2026,7,1),0.76,0.725)))</f>
      </c>
      <c r="J236" s="17">
        <f>IF(OR(H236="",I236=""),"",ROUND(H236*I236,2))</f>
      </c>
      <c r="K236" s="17"/>
    </row>
    <row r="237" spans="1:11" x14ac:dyDescent="0.25">
      <c r="A237" s="9"/>
      <c r="F237" s="10"/>
      <c r="G237" s="10"/>
      <c r="H237" s="10">
        <f>IF(AND(ISNUMBER(F237),ISNUMBER(G237),G237&gt;F237),G237-F237,"")</f>
      </c>
      <c r="I237" s="11">
        <f>IF(OR(A237="",H237=""),"",IF(OR(E237="Personal"),0,IF(A237&gt;=DATE(2026,7,1),0.76,0.725)))</f>
      </c>
      <c r="J237" s="12">
        <f>IF(OR(H237="",I237=""),"",ROUND(H237*I237,2))</f>
      </c>
      <c r="K237" s="12"/>
    </row>
    <row r="238" spans="1:11" x14ac:dyDescent="0.25">
      <c r="A238" s="13"/>
      <c r="B238" s="14"/>
      <c r="C238" s="14"/>
      <c r="D238" s="14"/>
      <c r="E238" s="14"/>
      <c r="F238" s="15"/>
      <c r="G238" s="15"/>
      <c r="H238" s="15">
        <f>IF(AND(ISNUMBER(F238),ISNUMBER(G238),G238&gt;F238),G238-F238,"")</f>
      </c>
      <c r="I238" s="16">
        <f>IF(OR(A238="",H238=""),"",IF(OR(E238="Personal"),0,IF(A238&gt;=DATE(2026,7,1),0.76,0.725)))</f>
      </c>
      <c r="J238" s="17">
        <f>IF(OR(H238="",I238=""),"",ROUND(H238*I238,2))</f>
      </c>
      <c r="K238" s="17"/>
    </row>
    <row r="239" spans="1:11" x14ac:dyDescent="0.25">
      <c r="A239" s="9"/>
      <c r="F239" s="10"/>
      <c r="G239" s="10"/>
      <c r="H239" s="10">
        <f>IF(AND(ISNUMBER(F239),ISNUMBER(G239),G239&gt;F239),G239-F239,"")</f>
      </c>
      <c r="I239" s="11">
        <f>IF(OR(A239="",H239=""),"",IF(OR(E239="Personal"),0,IF(A239&gt;=DATE(2026,7,1),0.76,0.725)))</f>
      </c>
      <c r="J239" s="12">
        <f>IF(OR(H239="",I239=""),"",ROUND(H239*I239,2))</f>
      </c>
      <c r="K239" s="12"/>
    </row>
    <row r="240" spans="1:11" x14ac:dyDescent="0.25">
      <c r="A240" s="13"/>
      <c r="B240" s="14"/>
      <c r="C240" s="14"/>
      <c r="D240" s="14"/>
      <c r="E240" s="14"/>
      <c r="F240" s="15"/>
      <c r="G240" s="15"/>
      <c r="H240" s="15">
        <f>IF(AND(ISNUMBER(F240),ISNUMBER(G240),G240&gt;F240),G240-F240,"")</f>
      </c>
      <c r="I240" s="16">
        <f>IF(OR(A240="",H240=""),"",IF(OR(E240="Personal"),0,IF(A240&gt;=DATE(2026,7,1),0.76,0.725)))</f>
      </c>
      <c r="J240" s="17">
        <f>IF(OR(H240="",I240=""),"",ROUND(H240*I240,2))</f>
      </c>
      <c r="K240" s="17"/>
    </row>
    <row r="241" spans="1:11" x14ac:dyDescent="0.25">
      <c r="A241" s="9"/>
      <c r="F241" s="10"/>
      <c r="G241" s="10"/>
      <c r="H241" s="10">
        <f>IF(AND(ISNUMBER(F241),ISNUMBER(G241),G241&gt;F241),G241-F241,"")</f>
      </c>
      <c r="I241" s="11">
        <f>IF(OR(A241="",H241=""),"",IF(OR(E241="Personal"),0,IF(A241&gt;=DATE(2026,7,1),0.76,0.725)))</f>
      </c>
      <c r="J241" s="12">
        <f>IF(OR(H241="",I241=""),"",ROUND(H241*I241,2))</f>
      </c>
      <c r="K241" s="12"/>
    </row>
    <row r="242" spans="1:11" x14ac:dyDescent="0.25">
      <c r="A242" s="13"/>
      <c r="B242" s="14"/>
      <c r="C242" s="14"/>
      <c r="D242" s="14"/>
      <c r="E242" s="14"/>
      <c r="F242" s="15"/>
      <c r="G242" s="15"/>
      <c r="H242" s="15">
        <f>IF(AND(ISNUMBER(F242),ISNUMBER(G242),G242&gt;F242),G242-F242,"")</f>
      </c>
      <c r="I242" s="16">
        <f>IF(OR(A242="",H242=""),"",IF(OR(E242="Personal"),0,IF(A242&gt;=DATE(2026,7,1),0.76,0.725)))</f>
      </c>
      <c r="J242" s="17">
        <f>IF(OR(H242="",I242=""),"",ROUND(H242*I242,2))</f>
      </c>
      <c r="K242" s="17"/>
    </row>
    <row r="243" spans="1:11" x14ac:dyDescent="0.25">
      <c r="A243" s="9"/>
      <c r="F243" s="10"/>
      <c r="G243" s="10"/>
      <c r="H243" s="10">
        <f>IF(AND(ISNUMBER(F243),ISNUMBER(G243),G243&gt;F243),G243-F243,"")</f>
      </c>
      <c r="I243" s="11">
        <f>IF(OR(A243="",H243=""),"",IF(OR(E243="Personal"),0,IF(A243&gt;=DATE(2026,7,1),0.76,0.725)))</f>
      </c>
      <c r="J243" s="12">
        <f>IF(OR(H243="",I243=""),"",ROUND(H243*I243,2))</f>
      </c>
      <c r="K243" s="12"/>
    </row>
    <row r="244" spans="1:11" x14ac:dyDescent="0.25">
      <c r="A244" s="13"/>
      <c r="B244" s="14"/>
      <c r="C244" s="14"/>
      <c r="D244" s="14"/>
      <c r="E244" s="14"/>
      <c r="F244" s="15"/>
      <c r="G244" s="15"/>
      <c r="H244" s="15">
        <f>IF(AND(ISNUMBER(F244),ISNUMBER(G244),G244&gt;F244),G244-F244,"")</f>
      </c>
      <c r="I244" s="16">
        <f>IF(OR(A244="",H244=""),"",IF(OR(E244="Personal"),0,IF(A244&gt;=DATE(2026,7,1),0.76,0.725)))</f>
      </c>
      <c r="J244" s="17">
        <f>IF(OR(H244="",I244=""),"",ROUND(H244*I244,2))</f>
      </c>
      <c r="K244" s="17"/>
    </row>
    <row r="245" spans="1:11" x14ac:dyDescent="0.25">
      <c r="A245" s="9"/>
      <c r="F245" s="10"/>
      <c r="G245" s="10"/>
      <c r="H245" s="10">
        <f>IF(AND(ISNUMBER(F245),ISNUMBER(G245),G245&gt;F245),G245-F245,"")</f>
      </c>
      <c r="I245" s="11">
        <f>IF(OR(A245="",H245=""),"",IF(OR(E245="Personal"),0,IF(A245&gt;=DATE(2026,7,1),0.76,0.725)))</f>
      </c>
      <c r="J245" s="12">
        <f>IF(OR(H245="",I245=""),"",ROUND(H245*I245,2))</f>
      </c>
      <c r="K245" s="12"/>
    </row>
    <row r="246" spans="1:11" x14ac:dyDescent="0.25">
      <c r="A246" s="13"/>
      <c r="B246" s="14"/>
      <c r="C246" s="14"/>
      <c r="D246" s="14"/>
      <c r="E246" s="14"/>
      <c r="F246" s="15"/>
      <c r="G246" s="15"/>
      <c r="H246" s="15">
        <f>IF(AND(ISNUMBER(F246),ISNUMBER(G246),G246&gt;F246),G246-F246,"")</f>
      </c>
      <c r="I246" s="16">
        <f>IF(OR(A246="",H246=""),"",IF(OR(E246="Personal"),0,IF(A246&gt;=DATE(2026,7,1),0.76,0.725)))</f>
      </c>
      <c r="J246" s="17">
        <f>IF(OR(H246="",I246=""),"",ROUND(H246*I246,2))</f>
      </c>
      <c r="K246" s="17"/>
    </row>
    <row r="247" spans="1:11" x14ac:dyDescent="0.25">
      <c r="A247" s="9"/>
      <c r="F247" s="10"/>
      <c r="G247" s="10"/>
      <c r="H247" s="10">
        <f>IF(AND(ISNUMBER(F247),ISNUMBER(G247),G247&gt;F247),G247-F247,"")</f>
      </c>
      <c r="I247" s="11">
        <f>IF(OR(A247="",H247=""),"",IF(OR(E247="Personal"),0,IF(A247&gt;=DATE(2026,7,1),0.76,0.725)))</f>
      </c>
      <c r="J247" s="12">
        <f>IF(OR(H247="",I247=""),"",ROUND(H247*I247,2))</f>
      </c>
      <c r="K247" s="12"/>
    </row>
    <row r="248" spans="1:11" x14ac:dyDescent="0.25">
      <c r="A248" s="13"/>
      <c r="B248" s="14"/>
      <c r="C248" s="14"/>
      <c r="D248" s="14"/>
      <c r="E248" s="14"/>
      <c r="F248" s="15"/>
      <c r="G248" s="15"/>
      <c r="H248" s="15">
        <f>IF(AND(ISNUMBER(F248),ISNUMBER(G248),G248&gt;F248),G248-F248,"")</f>
      </c>
      <c r="I248" s="16">
        <f>IF(OR(A248="",H248=""),"",IF(OR(E248="Personal"),0,IF(A248&gt;=DATE(2026,7,1),0.76,0.725)))</f>
      </c>
      <c r="J248" s="17">
        <f>IF(OR(H248="",I248=""),"",ROUND(H248*I248,2))</f>
      </c>
      <c r="K248" s="17"/>
    </row>
    <row r="249" spans="1:11" x14ac:dyDescent="0.25">
      <c r="A249" s="9"/>
      <c r="F249" s="10"/>
      <c r="G249" s="10"/>
      <c r="H249" s="10">
        <f>IF(AND(ISNUMBER(F249),ISNUMBER(G249),G249&gt;F249),G249-F249,"")</f>
      </c>
      <c r="I249" s="11">
        <f>IF(OR(A249="",H249=""),"",IF(OR(E249="Personal"),0,IF(A249&gt;=DATE(2026,7,1),0.76,0.725)))</f>
      </c>
      <c r="J249" s="12">
        <f>IF(OR(H249="",I249=""),"",ROUND(H249*I249,2))</f>
      </c>
      <c r="K249" s="12"/>
    </row>
    <row r="250" spans="1:11" x14ac:dyDescent="0.25">
      <c r="A250" s="13"/>
      <c r="B250" s="14"/>
      <c r="C250" s="14"/>
      <c r="D250" s="14"/>
      <c r="E250" s="14"/>
      <c r="F250" s="15"/>
      <c r="G250" s="15"/>
      <c r="H250" s="15">
        <f>IF(AND(ISNUMBER(F250),ISNUMBER(G250),G250&gt;F250),G250-F250,"")</f>
      </c>
      <c r="I250" s="16">
        <f>IF(OR(A250="",H250=""),"",IF(OR(E250="Personal"),0,IF(A250&gt;=DATE(2026,7,1),0.76,0.725)))</f>
      </c>
      <c r="J250" s="17">
        <f>IF(OR(H250="",I250=""),"",ROUND(H250*I250,2))</f>
      </c>
      <c r="K250" s="17"/>
    </row>
    <row r="251" spans="1:11" x14ac:dyDescent="0.25">
      <c r="A251" s="9"/>
      <c r="F251" s="10"/>
      <c r="G251" s="10"/>
      <c r="H251" s="10">
        <f>IF(AND(ISNUMBER(F251),ISNUMBER(G251),G251&gt;F251),G251-F251,"")</f>
      </c>
      <c r="I251" s="11">
        <f>IF(OR(A251="",H251=""),"",IF(OR(E251="Personal"),0,IF(A251&gt;=DATE(2026,7,1),0.76,0.725)))</f>
      </c>
      <c r="J251" s="12">
        <f>IF(OR(H251="",I251=""),"",ROUND(H251*I251,2))</f>
      </c>
      <c r="K251" s="12"/>
    </row>
    <row r="252" spans="1:11" x14ac:dyDescent="0.25">
      <c r="A252" s="13"/>
      <c r="B252" s="14"/>
      <c r="C252" s="14"/>
      <c r="D252" s="14"/>
      <c r="E252" s="14"/>
      <c r="F252" s="15"/>
      <c r="G252" s="15"/>
      <c r="H252" s="15">
        <f>IF(AND(ISNUMBER(F252),ISNUMBER(G252),G252&gt;F252),G252-F252,"")</f>
      </c>
      <c r="I252" s="16">
        <f>IF(OR(A252="",H252=""),"",IF(OR(E252="Personal"),0,IF(A252&gt;=DATE(2026,7,1),0.76,0.725)))</f>
      </c>
      <c r="J252" s="17">
        <f>IF(OR(H252="",I252=""),"",ROUND(H252*I252,2))</f>
      </c>
      <c r="K252" s="17"/>
    </row>
    <row r="253" spans="1:11" x14ac:dyDescent="0.25">
      <c r="A253" s="9"/>
      <c r="F253" s="10"/>
      <c r="G253" s="10"/>
      <c r="H253" s="10">
        <f>IF(AND(ISNUMBER(F253),ISNUMBER(G253),G253&gt;F253),G253-F253,"")</f>
      </c>
      <c r="I253" s="11">
        <f>IF(OR(A253="",H253=""),"",IF(OR(E253="Personal"),0,IF(A253&gt;=DATE(2026,7,1),0.76,0.725)))</f>
      </c>
      <c r="J253" s="12">
        <f>IF(OR(H253="",I253=""),"",ROUND(H253*I253,2))</f>
      </c>
      <c r="K253" s="12"/>
    </row>
    <row r="254" spans="1:11" x14ac:dyDescent="0.25">
      <c r="A254" s="13"/>
      <c r="B254" s="14"/>
      <c r="C254" s="14"/>
      <c r="D254" s="14"/>
      <c r="E254" s="14"/>
      <c r="F254" s="15"/>
      <c r="G254" s="15"/>
      <c r="H254" s="15">
        <f>IF(AND(ISNUMBER(F254),ISNUMBER(G254),G254&gt;F254),G254-F254,"")</f>
      </c>
      <c r="I254" s="16">
        <f>IF(OR(A254="",H254=""),"",IF(OR(E254="Personal"),0,IF(A254&gt;=DATE(2026,7,1),0.76,0.725)))</f>
      </c>
      <c r="J254" s="17">
        <f>IF(OR(H254="",I254=""),"",ROUND(H254*I254,2))</f>
      </c>
      <c r="K254" s="17"/>
    </row>
    <row r="255" spans="1:11" x14ac:dyDescent="0.25">
      <c r="A255" s="9"/>
      <c r="F255" s="10"/>
      <c r="G255" s="10"/>
      <c r="H255" s="10">
        <f>IF(AND(ISNUMBER(F255),ISNUMBER(G255),G255&gt;F255),G255-F255,"")</f>
      </c>
      <c r="I255" s="11">
        <f>IF(OR(A255="",H255=""),"",IF(OR(E255="Personal"),0,IF(A255&gt;=DATE(2026,7,1),0.76,0.725)))</f>
      </c>
      <c r="J255" s="12">
        <f>IF(OR(H255="",I255=""),"",ROUND(H255*I255,2))</f>
      </c>
      <c r="K255" s="12"/>
    </row>
    <row r="256" spans="1:11" x14ac:dyDescent="0.25">
      <c r="A256" s="13"/>
      <c r="B256" s="14"/>
      <c r="C256" s="14"/>
      <c r="D256" s="14"/>
      <c r="E256" s="14"/>
      <c r="F256" s="15"/>
      <c r="G256" s="15"/>
      <c r="H256" s="15">
        <f>IF(AND(ISNUMBER(F256),ISNUMBER(G256),G256&gt;F256),G256-F256,"")</f>
      </c>
      <c r="I256" s="16">
        <f>IF(OR(A256="",H256=""),"",IF(OR(E256="Personal"),0,IF(A256&gt;=DATE(2026,7,1),0.76,0.725)))</f>
      </c>
      <c r="J256" s="17">
        <f>IF(OR(H256="",I256=""),"",ROUND(H256*I256,2))</f>
      </c>
      <c r="K256" s="17"/>
    </row>
    <row r="257" spans="1:11" x14ac:dyDescent="0.25">
      <c r="A257" s="9"/>
      <c r="F257" s="10"/>
      <c r="G257" s="10"/>
      <c r="H257" s="10">
        <f>IF(AND(ISNUMBER(F257),ISNUMBER(G257),G257&gt;F257),G257-F257,"")</f>
      </c>
      <c r="I257" s="11">
        <f>IF(OR(A257="",H257=""),"",IF(OR(E257="Personal"),0,IF(A257&gt;=DATE(2026,7,1),0.76,0.725)))</f>
      </c>
      <c r="J257" s="12">
        <f>IF(OR(H257="",I257=""),"",ROUND(H257*I257,2))</f>
      </c>
      <c r="K257" s="12"/>
    </row>
    <row r="258" spans="1:11" x14ac:dyDescent="0.25">
      <c r="A258" s="13"/>
      <c r="B258" s="14"/>
      <c r="C258" s="14"/>
      <c r="D258" s="14"/>
      <c r="E258" s="14"/>
      <c r="F258" s="15"/>
      <c r="G258" s="15"/>
      <c r="H258" s="15">
        <f>IF(AND(ISNUMBER(F258),ISNUMBER(G258),G258&gt;F258),G258-F258,"")</f>
      </c>
      <c r="I258" s="16">
        <f>IF(OR(A258="",H258=""),"",IF(OR(E258="Personal"),0,IF(A258&gt;=DATE(2026,7,1),0.76,0.725)))</f>
      </c>
      <c r="J258" s="17">
        <f>IF(OR(H258="",I258=""),"",ROUND(H258*I258,2))</f>
      </c>
      <c r="K258" s="17"/>
    </row>
    <row r="259" spans="1:11" x14ac:dyDescent="0.25">
      <c r="A259" s="9"/>
      <c r="F259" s="10"/>
      <c r="G259" s="10"/>
      <c r="H259" s="10">
        <f>IF(AND(ISNUMBER(F259),ISNUMBER(G259),G259&gt;F259),G259-F259,"")</f>
      </c>
      <c r="I259" s="11">
        <f>IF(OR(A259="",H259=""),"",IF(OR(E259="Personal"),0,IF(A259&gt;=DATE(2026,7,1),0.76,0.725)))</f>
      </c>
      <c r="J259" s="12">
        <f>IF(OR(H259="",I259=""),"",ROUND(H259*I259,2))</f>
      </c>
      <c r="K259" s="12"/>
    </row>
    <row r="260" spans="1:11" x14ac:dyDescent="0.25">
      <c r="A260" s="13"/>
      <c r="B260" s="14"/>
      <c r="C260" s="14"/>
      <c r="D260" s="14"/>
      <c r="E260" s="14"/>
      <c r="F260" s="15"/>
      <c r="G260" s="15"/>
      <c r="H260" s="15">
        <f>IF(AND(ISNUMBER(F260),ISNUMBER(G260),G260&gt;F260),G260-F260,"")</f>
      </c>
      <c r="I260" s="16">
        <f>IF(OR(A260="",H260=""),"",IF(OR(E260="Personal"),0,IF(A260&gt;=DATE(2026,7,1),0.76,0.725)))</f>
      </c>
      <c r="J260" s="17">
        <f>IF(OR(H260="",I260=""),"",ROUND(H260*I260,2))</f>
      </c>
      <c r="K260" s="17"/>
    </row>
    <row r="261" spans="1:11" x14ac:dyDescent="0.25">
      <c r="A261" s="9"/>
      <c r="F261" s="10"/>
      <c r="G261" s="10"/>
      <c r="H261" s="10">
        <f>IF(AND(ISNUMBER(F261),ISNUMBER(G261),G261&gt;F261),G261-F261,"")</f>
      </c>
      <c r="I261" s="11">
        <f>IF(OR(A261="",H261=""),"",IF(OR(E261="Personal"),0,IF(A261&gt;=DATE(2026,7,1),0.76,0.725)))</f>
      </c>
      <c r="J261" s="12">
        <f>IF(OR(H261="",I261=""),"",ROUND(H261*I261,2))</f>
      </c>
      <c r="K261" s="12"/>
    </row>
    <row r="262" spans="1:11" x14ac:dyDescent="0.25">
      <c r="A262" s="13"/>
      <c r="B262" s="14"/>
      <c r="C262" s="14"/>
      <c r="D262" s="14"/>
      <c r="E262" s="14"/>
      <c r="F262" s="15"/>
      <c r="G262" s="15"/>
      <c r="H262" s="15">
        <f>IF(AND(ISNUMBER(F262),ISNUMBER(G262),G262&gt;F262),G262-F262,"")</f>
      </c>
      <c r="I262" s="16">
        <f>IF(OR(A262="",H262=""),"",IF(OR(E262="Personal"),0,IF(A262&gt;=DATE(2026,7,1),0.76,0.725)))</f>
      </c>
      <c r="J262" s="17">
        <f>IF(OR(H262="",I262=""),"",ROUND(H262*I262,2))</f>
      </c>
      <c r="K262" s="17"/>
    </row>
    <row r="263" spans="1:11" x14ac:dyDescent="0.25">
      <c r="A263" s="9"/>
      <c r="F263" s="10"/>
      <c r="G263" s="10"/>
      <c r="H263" s="10">
        <f>IF(AND(ISNUMBER(F263),ISNUMBER(G263),G263&gt;F263),G263-F263,"")</f>
      </c>
      <c r="I263" s="11">
        <f>IF(OR(A263="",H263=""),"",IF(OR(E263="Personal"),0,IF(A263&gt;=DATE(2026,7,1),0.76,0.725)))</f>
      </c>
      <c r="J263" s="12">
        <f>IF(OR(H263="",I263=""),"",ROUND(H263*I263,2))</f>
      </c>
      <c r="K263" s="12"/>
    </row>
    <row r="264" spans="1:11" x14ac:dyDescent="0.25">
      <c r="A264" s="13"/>
      <c r="B264" s="14"/>
      <c r="C264" s="14"/>
      <c r="D264" s="14"/>
      <c r="E264" s="14"/>
      <c r="F264" s="15"/>
      <c r="G264" s="15"/>
      <c r="H264" s="15">
        <f>IF(AND(ISNUMBER(F264),ISNUMBER(G264),G264&gt;F264),G264-F264,"")</f>
      </c>
      <c r="I264" s="16">
        <f>IF(OR(A264="",H264=""),"",IF(OR(E264="Personal"),0,IF(A264&gt;=DATE(2026,7,1),0.76,0.725)))</f>
      </c>
      <c r="J264" s="17">
        <f>IF(OR(H264="",I264=""),"",ROUND(H264*I264,2))</f>
      </c>
      <c r="K264" s="17"/>
    </row>
    <row r="265" spans="1:11" x14ac:dyDescent="0.25">
      <c r="A265" s="9"/>
      <c r="F265" s="10"/>
      <c r="G265" s="10"/>
      <c r="H265" s="10">
        <f>IF(AND(ISNUMBER(F265),ISNUMBER(G265),G265&gt;F265),G265-F265,"")</f>
      </c>
      <c r="I265" s="11">
        <f>IF(OR(A265="",H265=""),"",IF(OR(E265="Personal"),0,IF(A265&gt;=DATE(2026,7,1),0.76,0.725)))</f>
      </c>
      <c r="J265" s="12">
        <f>IF(OR(H265="",I265=""),"",ROUND(H265*I265,2))</f>
      </c>
      <c r="K265" s="12"/>
    </row>
    <row r="266" spans="1:11" x14ac:dyDescent="0.25">
      <c r="A266" s="13"/>
      <c r="B266" s="14"/>
      <c r="C266" s="14"/>
      <c r="D266" s="14"/>
      <c r="E266" s="14"/>
      <c r="F266" s="15"/>
      <c r="G266" s="15"/>
      <c r="H266" s="15">
        <f>IF(AND(ISNUMBER(F266),ISNUMBER(G266),G266&gt;F266),G266-F266,"")</f>
      </c>
      <c r="I266" s="16">
        <f>IF(OR(A266="",H266=""),"",IF(OR(E266="Personal"),0,IF(A266&gt;=DATE(2026,7,1),0.76,0.725)))</f>
      </c>
      <c r="J266" s="17">
        <f>IF(OR(H266="",I266=""),"",ROUND(H266*I266,2))</f>
      </c>
      <c r="K266" s="17"/>
    </row>
    <row r="267" spans="1:11" x14ac:dyDescent="0.25">
      <c r="A267" s="9"/>
      <c r="F267" s="10"/>
      <c r="G267" s="10"/>
      <c r="H267" s="10">
        <f>IF(AND(ISNUMBER(F267),ISNUMBER(G267),G267&gt;F267),G267-F267,"")</f>
      </c>
      <c r="I267" s="11">
        <f>IF(OR(A267="",H267=""),"",IF(OR(E267="Personal"),0,IF(A267&gt;=DATE(2026,7,1),0.76,0.725)))</f>
      </c>
      <c r="J267" s="12">
        <f>IF(OR(H267="",I267=""),"",ROUND(H267*I267,2))</f>
      </c>
      <c r="K267" s="12"/>
    </row>
    <row r="268" spans="1:11" x14ac:dyDescent="0.25">
      <c r="A268" s="13"/>
      <c r="B268" s="14"/>
      <c r="C268" s="14"/>
      <c r="D268" s="14"/>
      <c r="E268" s="14"/>
      <c r="F268" s="15"/>
      <c r="G268" s="15"/>
      <c r="H268" s="15">
        <f>IF(AND(ISNUMBER(F268),ISNUMBER(G268),G268&gt;F268),G268-F268,"")</f>
      </c>
      <c r="I268" s="16">
        <f>IF(OR(A268="",H268=""),"",IF(OR(E268="Personal"),0,IF(A268&gt;=DATE(2026,7,1),0.76,0.725)))</f>
      </c>
      <c r="J268" s="17">
        <f>IF(OR(H268="",I268=""),"",ROUND(H268*I268,2))</f>
      </c>
      <c r="K268" s="17"/>
    </row>
    <row r="269" spans="1:11" x14ac:dyDescent="0.25">
      <c r="A269" s="9"/>
      <c r="F269" s="10"/>
      <c r="G269" s="10"/>
      <c r="H269" s="10">
        <f>IF(AND(ISNUMBER(F269),ISNUMBER(G269),G269&gt;F269),G269-F269,"")</f>
      </c>
      <c r="I269" s="11">
        <f>IF(OR(A269="",H269=""),"",IF(OR(E269="Personal"),0,IF(A269&gt;=DATE(2026,7,1),0.76,0.725)))</f>
      </c>
      <c r="J269" s="12">
        <f>IF(OR(H269="",I269=""),"",ROUND(H269*I269,2))</f>
      </c>
      <c r="K269" s="12"/>
    </row>
    <row r="270" spans="1:11" x14ac:dyDescent="0.25">
      <c r="A270" s="13"/>
      <c r="B270" s="14"/>
      <c r="C270" s="14"/>
      <c r="D270" s="14"/>
      <c r="E270" s="14"/>
      <c r="F270" s="15"/>
      <c r="G270" s="15"/>
      <c r="H270" s="15">
        <f>IF(AND(ISNUMBER(F270),ISNUMBER(G270),G270&gt;F270),G270-F270,"")</f>
      </c>
      <c r="I270" s="16">
        <f>IF(OR(A270="",H270=""),"",IF(OR(E270="Personal"),0,IF(A270&gt;=DATE(2026,7,1),0.76,0.725)))</f>
      </c>
      <c r="J270" s="17">
        <f>IF(OR(H270="",I270=""),"",ROUND(H270*I270,2))</f>
      </c>
      <c r="K270" s="17"/>
    </row>
    <row r="271" spans="1:11" x14ac:dyDescent="0.25">
      <c r="A271" s="9"/>
      <c r="F271" s="10"/>
      <c r="G271" s="10"/>
      <c r="H271" s="10">
        <f>IF(AND(ISNUMBER(F271),ISNUMBER(G271),G271&gt;F271),G271-F271,"")</f>
      </c>
      <c r="I271" s="11">
        <f>IF(OR(A271="",H271=""),"",IF(OR(E271="Personal"),0,IF(A271&gt;=DATE(2026,7,1),0.76,0.725)))</f>
      </c>
      <c r="J271" s="12">
        <f>IF(OR(H271="",I271=""),"",ROUND(H271*I271,2))</f>
      </c>
      <c r="K271" s="12"/>
    </row>
    <row r="272" spans="1:11" x14ac:dyDescent="0.25">
      <c r="A272" s="13"/>
      <c r="B272" s="14"/>
      <c r="C272" s="14"/>
      <c r="D272" s="14"/>
      <c r="E272" s="14"/>
      <c r="F272" s="15"/>
      <c r="G272" s="15"/>
      <c r="H272" s="15">
        <f>IF(AND(ISNUMBER(F272),ISNUMBER(G272),G272&gt;F272),G272-F272,"")</f>
      </c>
      <c r="I272" s="16">
        <f>IF(OR(A272="",H272=""),"",IF(OR(E272="Personal"),0,IF(A272&gt;=DATE(2026,7,1),0.76,0.725)))</f>
      </c>
      <c r="J272" s="17">
        <f>IF(OR(H272="",I272=""),"",ROUND(H272*I272,2))</f>
      </c>
      <c r="K272" s="17"/>
    </row>
    <row r="273" spans="1:11" x14ac:dyDescent="0.25">
      <c r="A273" s="9"/>
      <c r="F273" s="10"/>
      <c r="G273" s="10"/>
      <c r="H273" s="10">
        <f>IF(AND(ISNUMBER(F273),ISNUMBER(G273),G273&gt;F273),G273-F273,"")</f>
      </c>
      <c r="I273" s="11">
        <f>IF(OR(A273="",H273=""),"",IF(OR(E273="Personal"),0,IF(A273&gt;=DATE(2026,7,1),0.76,0.725)))</f>
      </c>
      <c r="J273" s="12">
        <f>IF(OR(H273="",I273=""),"",ROUND(H273*I273,2))</f>
      </c>
      <c r="K273" s="12"/>
    </row>
    <row r="274" spans="1:11" x14ac:dyDescent="0.25">
      <c r="A274" s="13"/>
      <c r="B274" s="14"/>
      <c r="C274" s="14"/>
      <c r="D274" s="14"/>
      <c r="E274" s="14"/>
      <c r="F274" s="15"/>
      <c r="G274" s="15"/>
      <c r="H274" s="15">
        <f>IF(AND(ISNUMBER(F274),ISNUMBER(G274),G274&gt;F274),G274-F274,"")</f>
      </c>
      <c r="I274" s="16">
        <f>IF(OR(A274="",H274=""),"",IF(OR(E274="Personal"),0,IF(A274&gt;=DATE(2026,7,1),0.76,0.725)))</f>
      </c>
      <c r="J274" s="17">
        <f>IF(OR(H274="",I274=""),"",ROUND(H274*I274,2))</f>
      </c>
      <c r="K274" s="17"/>
    </row>
    <row r="275" spans="1:11" x14ac:dyDescent="0.25">
      <c r="A275" s="9"/>
      <c r="F275" s="10"/>
      <c r="G275" s="10"/>
      <c r="H275" s="10">
        <f>IF(AND(ISNUMBER(F275),ISNUMBER(G275),G275&gt;F275),G275-F275,"")</f>
      </c>
      <c r="I275" s="11">
        <f>IF(OR(A275="",H275=""),"",IF(OR(E275="Personal"),0,IF(A275&gt;=DATE(2026,7,1),0.76,0.725)))</f>
      </c>
      <c r="J275" s="12">
        <f>IF(OR(H275="",I275=""),"",ROUND(H275*I275,2))</f>
      </c>
      <c r="K275" s="12"/>
    </row>
    <row r="276" spans="1:11" x14ac:dyDescent="0.25">
      <c r="A276" s="13"/>
      <c r="B276" s="14"/>
      <c r="C276" s="14"/>
      <c r="D276" s="14"/>
      <c r="E276" s="14"/>
      <c r="F276" s="15"/>
      <c r="G276" s="15"/>
      <c r="H276" s="15">
        <f>IF(AND(ISNUMBER(F276),ISNUMBER(G276),G276&gt;F276),G276-F276,"")</f>
      </c>
      <c r="I276" s="16">
        <f>IF(OR(A276="",H276=""),"",IF(OR(E276="Personal"),0,IF(A276&gt;=DATE(2026,7,1),0.76,0.725)))</f>
      </c>
      <c r="J276" s="17">
        <f>IF(OR(H276="",I276=""),"",ROUND(H276*I276,2))</f>
      </c>
      <c r="K276" s="17"/>
    </row>
    <row r="277" spans="1:11" x14ac:dyDescent="0.25">
      <c r="A277" s="9"/>
      <c r="F277" s="10"/>
      <c r="G277" s="10"/>
      <c r="H277" s="10">
        <f>IF(AND(ISNUMBER(F277),ISNUMBER(G277),G277&gt;F277),G277-F277,"")</f>
      </c>
      <c r="I277" s="11">
        <f>IF(OR(A277="",H277=""),"",IF(OR(E277="Personal"),0,IF(A277&gt;=DATE(2026,7,1),0.76,0.725)))</f>
      </c>
      <c r="J277" s="12">
        <f>IF(OR(H277="",I277=""),"",ROUND(H277*I277,2))</f>
      </c>
      <c r="K277" s="12"/>
    </row>
    <row r="278" spans="1:11" x14ac:dyDescent="0.25">
      <c r="A278" s="13"/>
      <c r="B278" s="14"/>
      <c r="C278" s="14"/>
      <c r="D278" s="14"/>
      <c r="E278" s="14"/>
      <c r="F278" s="15"/>
      <c r="G278" s="15"/>
      <c r="H278" s="15">
        <f>IF(AND(ISNUMBER(F278),ISNUMBER(G278),G278&gt;F278),G278-F278,"")</f>
      </c>
      <c r="I278" s="16">
        <f>IF(OR(A278="",H278=""),"",IF(OR(E278="Personal"),0,IF(A278&gt;=DATE(2026,7,1),0.76,0.725)))</f>
      </c>
      <c r="J278" s="17">
        <f>IF(OR(H278="",I278=""),"",ROUND(H278*I278,2))</f>
      </c>
      <c r="K278" s="17"/>
    </row>
    <row r="279" spans="1:11" x14ac:dyDescent="0.25">
      <c r="A279" s="9"/>
      <c r="F279" s="10"/>
      <c r="G279" s="10"/>
      <c r="H279" s="10">
        <f>IF(AND(ISNUMBER(F279),ISNUMBER(G279),G279&gt;F279),G279-F279,"")</f>
      </c>
      <c r="I279" s="11">
        <f>IF(OR(A279="",H279=""),"",IF(OR(E279="Personal"),0,IF(A279&gt;=DATE(2026,7,1),0.76,0.725)))</f>
      </c>
      <c r="J279" s="12">
        <f>IF(OR(H279="",I279=""),"",ROUND(H279*I279,2))</f>
      </c>
      <c r="K279" s="12"/>
    </row>
    <row r="280" spans="1:11" x14ac:dyDescent="0.25">
      <c r="A280" s="13"/>
      <c r="B280" s="14"/>
      <c r="C280" s="14"/>
      <c r="D280" s="14"/>
      <c r="E280" s="14"/>
      <c r="F280" s="15"/>
      <c r="G280" s="15"/>
      <c r="H280" s="15">
        <f>IF(AND(ISNUMBER(F280),ISNUMBER(G280),G280&gt;F280),G280-F280,"")</f>
      </c>
      <c r="I280" s="16">
        <f>IF(OR(A280="",H280=""),"",IF(OR(E280="Personal"),0,IF(A280&gt;=DATE(2026,7,1),0.76,0.725)))</f>
      </c>
      <c r="J280" s="17">
        <f>IF(OR(H280="",I280=""),"",ROUND(H280*I280,2))</f>
      </c>
      <c r="K280" s="17"/>
    </row>
    <row r="281" spans="1:11" x14ac:dyDescent="0.25">
      <c r="A281" s="9"/>
      <c r="F281" s="10"/>
      <c r="G281" s="10"/>
      <c r="H281" s="10">
        <f>IF(AND(ISNUMBER(F281),ISNUMBER(G281),G281&gt;F281),G281-F281,"")</f>
      </c>
      <c r="I281" s="11">
        <f>IF(OR(A281="",H281=""),"",IF(OR(E281="Personal"),0,IF(A281&gt;=DATE(2026,7,1),0.76,0.725)))</f>
      </c>
      <c r="J281" s="12">
        <f>IF(OR(H281="",I281=""),"",ROUND(H281*I281,2))</f>
      </c>
      <c r="K281" s="12"/>
    </row>
    <row r="282" spans="1:11" x14ac:dyDescent="0.25">
      <c r="A282" s="13"/>
      <c r="B282" s="14"/>
      <c r="C282" s="14"/>
      <c r="D282" s="14"/>
      <c r="E282" s="14"/>
      <c r="F282" s="15"/>
      <c r="G282" s="15"/>
      <c r="H282" s="15">
        <f>IF(AND(ISNUMBER(F282),ISNUMBER(G282),G282&gt;F282),G282-F282,"")</f>
      </c>
      <c r="I282" s="16">
        <f>IF(OR(A282="",H282=""),"",IF(OR(E282="Personal"),0,IF(A282&gt;=DATE(2026,7,1),0.76,0.725)))</f>
      </c>
      <c r="J282" s="17">
        <f>IF(OR(H282="",I282=""),"",ROUND(H282*I282,2))</f>
      </c>
      <c r="K282" s="17"/>
    </row>
    <row r="283" spans="1:11" x14ac:dyDescent="0.25">
      <c r="A283" s="9"/>
      <c r="F283" s="10"/>
      <c r="G283" s="10"/>
      <c r="H283" s="10">
        <f>IF(AND(ISNUMBER(F283),ISNUMBER(G283),G283&gt;F283),G283-F283,"")</f>
      </c>
      <c r="I283" s="11">
        <f>IF(OR(A283="",H283=""),"",IF(OR(E283="Personal"),0,IF(A283&gt;=DATE(2026,7,1),0.76,0.725)))</f>
      </c>
      <c r="J283" s="12">
        <f>IF(OR(H283="",I283=""),"",ROUND(H283*I283,2))</f>
      </c>
      <c r="K283" s="12"/>
    </row>
    <row r="284" spans="1:11" x14ac:dyDescent="0.25">
      <c r="A284" s="13"/>
      <c r="B284" s="14"/>
      <c r="C284" s="14"/>
      <c r="D284" s="14"/>
      <c r="E284" s="14"/>
      <c r="F284" s="15"/>
      <c r="G284" s="15"/>
      <c r="H284" s="15">
        <f>IF(AND(ISNUMBER(F284),ISNUMBER(G284),G284&gt;F284),G284-F284,"")</f>
      </c>
      <c r="I284" s="16">
        <f>IF(OR(A284="",H284=""),"",IF(OR(E284="Personal"),0,IF(A284&gt;=DATE(2026,7,1),0.76,0.725)))</f>
      </c>
      <c r="J284" s="17">
        <f>IF(OR(H284="",I284=""),"",ROUND(H284*I284,2))</f>
      </c>
      <c r="K284" s="17"/>
    </row>
    <row r="285" spans="1:11" x14ac:dyDescent="0.25">
      <c r="A285" s="9"/>
      <c r="F285" s="10"/>
      <c r="G285" s="10"/>
      <c r="H285" s="10">
        <f>IF(AND(ISNUMBER(F285),ISNUMBER(G285),G285&gt;F285),G285-F285,"")</f>
      </c>
      <c r="I285" s="11">
        <f>IF(OR(A285="",H285=""),"",IF(OR(E285="Personal"),0,IF(A285&gt;=DATE(2026,7,1),0.76,0.725)))</f>
      </c>
      <c r="J285" s="12">
        <f>IF(OR(H285="",I285=""),"",ROUND(H285*I285,2))</f>
      </c>
      <c r="K285" s="12"/>
    </row>
    <row r="286" spans="1:11" x14ac:dyDescent="0.25">
      <c r="A286" s="13"/>
      <c r="B286" s="14"/>
      <c r="C286" s="14"/>
      <c r="D286" s="14"/>
      <c r="E286" s="14"/>
      <c r="F286" s="15"/>
      <c r="G286" s="15"/>
      <c r="H286" s="15">
        <f>IF(AND(ISNUMBER(F286),ISNUMBER(G286),G286&gt;F286),G286-F286,"")</f>
      </c>
      <c r="I286" s="16">
        <f>IF(OR(A286="",H286=""),"",IF(OR(E286="Personal"),0,IF(A286&gt;=DATE(2026,7,1),0.76,0.725)))</f>
      </c>
      <c r="J286" s="17">
        <f>IF(OR(H286="",I286=""),"",ROUND(H286*I286,2))</f>
      </c>
      <c r="K286" s="17"/>
    </row>
    <row r="287" spans="1:11" x14ac:dyDescent="0.25">
      <c r="A287" s="9"/>
      <c r="F287" s="10"/>
      <c r="G287" s="10"/>
      <c r="H287" s="10">
        <f>IF(AND(ISNUMBER(F287),ISNUMBER(G287),G287&gt;F287),G287-F287,"")</f>
      </c>
      <c r="I287" s="11">
        <f>IF(OR(A287="",H287=""),"",IF(OR(E287="Personal"),0,IF(A287&gt;=DATE(2026,7,1),0.76,0.725)))</f>
      </c>
      <c r="J287" s="12">
        <f>IF(OR(H287="",I287=""),"",ROUND(H287*I287,2))</f>
      </c>
      <c r="K287" s="12"/>
    </row>
    <row r="288" spans="1:11" x14ac:dyDescent="0.25">
      <c r="A288" s="13"/>
      <c r="B288" s="14"/>
      <c r="C288" s="14"/>
      <c r="D288" s="14"/>
      <c r="E288" s="14"/>
      <c r="F288" s="15"/>
      <c r="G288" s="15"/>
      <c r="H288" s="15">
        <f>IF(AND(ISNUMBER(F288),ISNUMBER(G288),G288&gt;F288),G288-F288,"")</f>
      </c>
      <c r="I288" s="16">
        <f>IF(OR(A288="",H288=""),"",IF(OR(E288="Personal"),0,IF(A288&gt;=DATE(2026,7,1),0.76,0.725)))</f>
      </c>
      <c r="J288" s="17">
        <f>IF(OR(H288="",I288=""),"",ROUND(H288*I288,2))</f>
      </c>
      <c r="K288" s="17"/>
    </row>
    <row r="289" spans="1:11" x14ac:dyDescent="0.25">
      <c r="A289" s="9"/>
      <c r="F289" s="10"/>
      <c r="G289" s="10"/>
      <c r="H289" s="10">
        <f>IF(AND(ISNUMBER(F289),ISNUMBER(G289),G289&gt;F289),G289-F289,"")</f>
      </c>
      <c r="I289" s="11">
        <f>IF(OR(A289="",H289=""),"",IF(OR(E289="Personal"),0,IF(A289&gt;=DATE(2026,7,1),0.76,0.725)))</f>
      </c>
      <c r="J289" s="12">
        <f>IF(OR(H289="",I289=""),"",ROUND(H289*I289,2))</f>
      </c>
      <c r="K289" s="12"/>
    </row>
    <row r="290" spans="1:11" x14ac:dyDescent="0.25">
      <c r="A290" s="13"/>
      <c r="B290" s="14"/>
      <c r="C290" s="14"/>
      <c r="D290" s="14"/>
      <c r="E290" s="14"/>
      <c r="F290" s="15"/>
      <c r="G290" s="15"/>
      <c r="H290" s="15">
        <f>IF(AND(ISNUMBER(F290),ISNUMBER(G290),G290&gt;F290),G290-F290,"")</f>
      </c>
      <c r="I290" s="16">
        <f>IF(OR(A290="",H290=""),"",IF(OR(E290="Personal"),0,IF(A290&gt;=DATE(2026,7,1),0.76,0.725)))</f>
      </c>
      <c r="J290" s="17">
        <f>IF(OR(H290="",I290=""),"",ROUND(H290*I290,2))</f>
      </c>
      <c r="K290" s="17"/>
    </row>
    <row r="291" spans="1:11" x14ac:dyDescent="0.25">
      <c r="A291" s="9"/>
      <c r="F291" s="10"/>
      <c r="G291" s="10"/>
      <c r="H291" s="10">
        <f>IF(AND(ISNUMBER(F291),ISNUMBER(G291),G291&gt;F291),G291-F291,"")</f>
      </c>
      <c r="I291" s="11">
        <f>IF(OR(A291="",H291=""),"",IF(OR(E291="Personal"),0,IF(A291&gt;=DATE(2026,7,1),0.76,0.725)))</f>
      </c>
      <c r="J291" s="12">
        <f>IF(OR(H291="",I291=""),"",ROUND(H291*I291,2))</f>
      </c>
      <c r="K291" s="12"/>
    </row>
    <row r="292" spans="1:11" x14ac:dyDescent="0.25">
      <c r="A292" s="13"/>
      <c r="B292" s="14"/>
      <c r="C292" s="14"/>
      <c r="D292" s="14"/>
      <c r="E292" s="14"/>
      <c r="F292" s="15"/>
      <c r="G292" s="15"/>
      <c r="H292" s="15">
        <f>IF(AND(ISNUMBER(F292),ISNUMBER(G292),G292&gt;F292),G292-F292,"")</f>
      </c>
      <c r="I292" s="16">
        <f>IF(OR(A292="",H292=""),"",IF(OR(E292="Personal"),0,IF(A292&gt;=DATE(2026,7,1),0.76,0.725)))</f>
      </c>
      <c r="J292" s="17">
        <f>IF(OR(H292="",I292=""),"",ROUND(H292*I292,2))</f>
      </c>
      <c r="K292" s="17"/>
    </row>
    <row r="293" spans="1:11" x14ac:dyDescent="0.25">
      <c r="A293" s="9"/>
      <c r="F293" s="10"/>
      <c r="G293" s="10"/>
      <c r="H293" s="10">
        <f>IF(AND(ISNUMBER(F293),ISNUMBER(G293),G293&gt;F293),G293-F293,"")</f>
      </c>
      <c r="I293" s="11">
        <f>IF(OR(A293="",H293=""),"",IF(OR(E293="Personal"),0,IF(A293&gt;=DATE(2026,7,1),0.76,0.725)))</f>
      </c>
      <c r="J293" s="12">
        <f>IF(OR(H293="",I293=""),"",ROUND(H293*I293,2))</f>
      </c>
      <c r="K293" s="12"/>
    </row>
    <row r="294" spans="1:11" x14ac:dyDescent="0.25">
      <c r="A294" s="13"/>
      <c r="B294" s="14"/>
      <c r="C294" s="14"/>
      <c r="D294" s="14"/>
      <c r="E294" s="14"/>
      <c r="F294" s="15"/>
      <c r="G294" s="15"/>
      <c r="H294" s="15">
        <f>IF(AND(ISNUMBER(F294),ISNUMBER(G294),G294&gt;F294),G294-F294,"")</f>
      </c>
      <c r="I294" s="16">
        <f>IF(OR(A294="",H294=""),"",IF(OR(E294="Personal"),0,IF(A294&gt;=DATE(2026,7,1),0.76,0.725)))</f>
      </c>
      <c r="J294" s="17">
        <f>IF(OR(H294="",I294=""),"",ROUND(H294*I294,2))</f>
      </c>
      <c r="K294" s="17"/>
    </row>
    <row r="295" spans="1:11" x14ac:dyDescent="0.25">
      <c r="A295" s="9"/>
      <c r="F295" s="10"/>
      <c r="G295" s="10"/>
      <c r="H295" s="10">
        <f>IF(AND(ISNUMBER(F295),ISNUMBER(G295),G295&gt;F295),G295-F295,"")</f>
      </c>
      <c r="I295" s="11">
        <f>IF(OR(A295="",H295=""),"",IF(OR(E295="Personal"),0,IF(A295&gt;=DATE(2026,7,1),0.76,0.725)))</f>
      </c>
      <c r="J295" s="12">
        <f>IF(OR(H295="",I295=""),"",ROUND(H295*I295,2))</f>
      </c>
      <c r="K295" s="12"/>
    </row>
    <row r="296" spans="1:11" x14ac:dyDescent="0.25">
      <c r="A296" s="13"/>
      <c r="B296" s="14"/>
      <c r="C296" s="14"/>
      <c r="D296" s="14"/>
      <c r="E296" s="14"/>
      <c r="F296" s="15"/>
      <c r="G296" s="15"/>
      <c r="H296" s="15">
        <f>IF(AND(ISNUMBER(F296),ISNUMBER(G296),G296&gt;F296),G296-F296,"")</f>
      </c>
      <c r="I296" s="16">
        <f>IF(OR(A296="",H296=""),"",IF(OR(E296="Personal"),0,IF(A296&gt;=DATE(2026,7,1),0.76,0.725)))</f>
      </c>
      <c r="J296" s="17">
        <f>IF(OR(H296="",I296=""),"",ROUND(H296*I296,2))</f>
      </c>
      <c r="K296" s="17"/>
    </row>
    <row r="297" spans="1:11" x14ac:dyDescent="0.25">
      <c r="A297" s="9"/>
      <c r="F297" s="10"/>
      <c r="G297" s="10"/>
      <c r="H297" s="10">
        <f>IF(AND(ISNUMBER(F297),ISNUMBER(G297),G297&gt;F297),G297-F297,"")</f>
      </c>
      <c r="I297" s="11">
        <f>IF(OR(A297="",H297=""),"",IF(OR(E297="Personal"),0,IF(A297&gt;=DATE(2026,7,1),0.76,0.725)))</f>
      </c>
      <c r="J297" s="12">
        <f>IF(OR(H297="",I297=""),"",ROUND(H297*I297,2))</f>
      </c>
      <c r="K297" s="12"/>
    </row>
    <row r="298" spans="1:11" x14ac:dyDescent="0.25">
      <c r="A298" s="13"/>
      <c r="B298" s="14"/>
      <c r="C298" s="14"/>
      <c r="D298" s="14"/>
      <c r="E298" s="14"/>
      <c r="F298" s="15"/>
      <c r="G298" s="15"/>
      <c r="H298" s="15">
        <f>IF(AND(ISNUMBER(F298),ISNUMBER(G298),G298&gt;F298),G298-F298,"")</f>
      </c>
      <c r="I298" s="16">
        <f>IF(OR(A298="",H298=""),"",IF(OR(E298="Personal"),0,IF(A298&gt;=DATE(2026,7,1),0.76,0.725)))</f>
      </c>
      <c r="J298" s="17">
        <f>IF(OR(H298="",I298=""),"",ROUND(H298*I298,2))</f>
      </c>
      <c r="K298" s="17"/>
    </row>
    <row r="299" spans="1:11" x14ac:dyDescent="0.25">
      <c r="A299" s="9"/>
      <c r="F299" s="10"/>
      <c r="G299" s="10"/>
      <c r="H299" s="10">
        <f>IF(AND(ISNUMBER(F299),ISNUMBER(G299),G299&gt;F299),G299-F299,"")</f>
      </c>
      <c r="I299" s="11">
        <f>IF(OR(A299="",H299=""),"",IF(OR(E299="Personal"),0,IF(A299&gt;=DATE(2026,7,1),0.76,0.725)))</f>
      </c>
      <c r="J299" s="12">
        <f>IF(OR(H299="",I299=""),"",ROUND(H299*I299,2))</f>
      </c>
      <c r="K299" s="12"/>
    </row>
    <row r="300" spans="1:11" x14ac:dyDescent="0.25">
      <c r="A300" s="13"/>
      <c r="B300" s="14"/>
      <c r="C300" s="14"/>
      <c r="D300" s="14"/>
      <c r="E300" s="14"/>
      <c r="F300" s="15"/>
      <c r="G300" s="15"/>
      <c r="H300" s="15">
        <f>IF(AND(ISNUMBER(F300),ISNUMBER(G300),G300&gt;F300),G300-F300,"")</f>
      </c>
      <c r="I300" s="16">
        <f>IF(OR(A300="",H300=""),"",IF(OR(E300="Personal"),0,IF(A300&gt;=DATE(2026,7,1),0.76,0.725)))</f>
      </c>
      <c r="J300" s="17">
        <f>IF(OR(H300="",I300=""),"",ROUND(H300*I300,2))</f>
      </c>
      <c r="K300" s="17"/>
    </row>
    <row r="301" spans="1:11" x14ac:dyDescent="0.25">
      <c r="A301" s="9"/>
      <c r="F301" s="10"/>
      <c r="G301" s="10"/>
      <c r="H301" s="10">
        <f>IF(AND(ISNUMBER(F301),ISNUMBER(G301),G301&gt;F301),G301-F301,"")</f>
      </c>
      <c r="I301" s="11">
        <f>IF(OR(A301="",H301=""),"",IF(OR(E301="Personal"),0,IF(A301&gt;=DATE(2026,7,1),0.76,0.725)))</f>
      </c>
      <c r="J301" s="12">
        <f>IF(OR(H301="",I301=""),"",ROUND(H301*I301,2))</f>
      </c>
      <c r="K301" s="12"/>
    </row>
    <row r="302" spans="1:11" x14ac:dyDescent="0.25">
      <c r="A302" s="13"/>
      <c r="B302" s="14"/>
      <c r="C302" s="14"/>
      <c r="D302" s="14"/>
      <c r="E302" s="14"/>
      <c r="F302" s="15"/>
      <c r="G302" s="15"/>
      <c r="H302" s="15">
        <f>IF(AND(ISNUMBER(F302),ISNUMBER(G302),G302&gt;F302),G302-F302,"")</f>
      </c>
      <c r="I302" s="16">
        <f>IF(OR(A302="",H302=""),"",IF(OR(E302="Personal"),0,IF(A302&gt;=DATE(2026,7,1),0.76,0.725)))</f>
      </c>
      <c r="J302" s="17">
        <f>IF(OR(H302="",I302=""),"",ROUND(H302*I302,2))</f>
      </c>
      <c r="K302" s="17"/>
    </row>
    <row r="303" spans="1:11" x14ac:dyDescent="0.25">
      <c r="A303" s="9"/>
      <c r="F303" s="10"/>
      <c r="G303" s="10"/>
      <c r="H303" s="10">
        <f>IF(AND(ISNUMBER(F303),ISNUMBER(G303),G303&gt;F303),G303-F303,"")</f>
      </c>
      <c r="I303" s="11">
        <f>IF(OR(A303="",H303=""),"",IF(OR(E303="Personal"),0,IF(A303&gt;=DATE(2026,7,1),0.76,0.725)))</f>
      </c>
      <c r="J303" s="12">
        <f>IF(OR(H303="",I303=""),"",ROUND(H303*I303,2))</f>
      </c>
      <c r="K303" s="12"/>
    </row>
    <row r="304" spans="1:11" x14ac:dyDescent="0.25">
      <c r="A304" s="13"/>
      <c r="B304" s="14"/>
      <c r="C304" s="14"/>
      <c r="D304" s="14"/>
      <c r="E304" s="14"/>
      <c r="F304" s="15"/>
      <c r="G304" s="15"/>
      <c r="H304" s="15">
        <f>IF(AND(ISNUMBER(F304),ISNUMBER(G304),G304&gt;F304),G304-F304,"")</f>
      </c>
      <c r="I304" s="16">
        <f>IF(OR(A304="",H304=""),"",IF(OR(E304="Personal"),0,IF(A304&gt;=DATE(2026,7,1),0.76,0.725)))</f>
      </c>
      <c r="J304" s="17">
        <f>IF(OR(H304="",I304=""),"",ROUND(H304*I304,2))</f>
      </c>
      <c r="K304" s="17"/>
    </row>
    <row r="305" spans="1:11" x14ac:dyDescent="0.25">
      <c r="A305" s="9"/>
      <c r="F305" s="10"/>
      <c r="G305" s="10"/>
      <c r="H305" s="10">
        <f>IF(AND(ISNUMBER(F305),ISNUMBER(G305),G305&gt;F305),G305-F305,"")</f>
      </c>
      <c r="I305" s="11">
        <f>IF(OR(A305="",H305=""),"",IF(OR(E305="Personal"),0,IF(A305&gt;=DATE(2026,7,1),0.76,0.725)))</f>
      </c>
      <c r="J305" s="12">
        <f>IF(OR(H305="",I305=""),"",ROUND(H305*I305,2))</f>
      </c>
      <c r="K305" s="12"/>
    </row>
    <row r="306" spans="1:11" x14ac:dyDescent="0.25">
      <c r="A306" s="13"/>
      <c r="B306" s="14"/>
      <c r="C306" s="14"/>
      <c r="D306" s="14"/>
      <c r="E306" s="14"/>
      <c r="F306" s="15"/>
      <c r="G306" s="15"/>
      <c r="H306" s="15">
        <f>IF(AND(ISNUMBER(F306),ISNUMBER(G306),G306&gt;F306),G306-F306,"")</f>
      </c>
      <c r="I306" s="16">
        <f>IF(OR(A306="",H306=""),"",IF(OR(E306="Personal"),0,IF(A306&gt;=DATE(2026,7,1),0.76,0.725)))</f>
      </c>
      <c r="J306" s="17">
        <f>IF(OR(H306="",I306=""),"",ROUND(H306*I306,2))</f>
      </c>
      <c r="K306" s="17"/>
    </row>
    <row r="307" spans="1:11" x14ac:dyDescent="0.25">
      <c r="A307" s="9"/>
      <c r="F307" s="10"/>
      <c r="G307" s="10"/>
      <c r="H307" s="10">
        <f>IF(AND(ISNUMBER(F307),ISNUMBER(G307),G307&gt;F307),G307-F307,"")</f>
      </c>
      <c r="I307" s="11">
        <f>IF(OR(A307="",H307=""),"",IF(OR(E307="Personal"),0,IF(A307&gt;=DATE(2026,7,1),0.76,0.725)))</f>
      </c>
      <c r="J307" s="12">
        <f>IF(OR(H307="",I307=""),"",ROUND(H307*I307,2))</f>
      </c>
      <c r="K307" s="12"/>
    </row>
    <row r="308" spans="1:11" x14ac:dyDescent="0.25">
      <c r="A308" s="13"/>
      <c r="B308" s="14"/>
      <c r="C308" s="14"/>
      <c r="D308" s="14"/>
      <c r="E308" s="14"/>
      <c r="F308" s="15"/>
      <c r="G308" s="15"/>
      <c r="H308" s="15">
        <f>IF(AND(ISNUMBER(F308),ISNUMBER(G308),G308&gt;F308),G308-F308,"")</f>
      </c>
      <c r="I308" s="16">
        <f>IF(OR(A308="",H308=""),"",IF(OR(E308="Personal"),0,IF(A308&gt;=DATE(2026,7,1),0.76,0.725)))</f>
      </c>
      <c r="J308" s="17">
        <f>IF(OR(H308="",I308=""),"",ROUND(H308*I308,2))</f>
      </c>
      <c r="K308" s="17"/>
    </row>
    <row r="309" spans="1:11" x14ac:dyDescent="0.25">
      <c r="A309" s="9"/>
      <c r="F309" s="10"/>
      <c r="G309" s="10"/>
      <c r="H309" s="10">
        <f>IF(AND(ISNUMBER(F309),ISNUMBER(G309),G309&gt;F309),G309-F309,"")</f>
      </c>
      <c r="I309" s="11">
        <f>IF(OR(A309="",H309=""),"",IF(OR(E309="Personal"),0,IF(A309&gt;=DATE(2026,7,1),0.76,0.725)))</f>
      </c>
      <c r="J309" s="12">
        <f>IF(OR(H309="",I309=""),"",ROUND(H309*I309,2))</f>
      </c>
      <c r="K309" s="12"/>
    </row>
    <row r="310" spans="1:11" x14ac:dyDescent="0.25">
      <c r="A310" s="13"/>
      <c r="B310" s="14"/>
      <c r="C310" s="14"/>
      <c r="D310" s="14"/>
      <c r="E310" s="14"/>
      <c r="F310" s="15"/>
      <c r="G310" s="15"/>
      <c r="H310" s="15">
        <f>IF(AND(ISNUMBER(F310),ISNUMBER(G310),G310&gt;F310),G310-F310,"")</f>
      </c>
      <c r="I310" s="16">
        <f>IF(OR(A310="",H310=""),"",IF(OR(E310="Personal"),0,IF(A310&gt;=DATE(2026,7,1),0.76,0.725)))</f>
      </c>
      <c r="J310" s="17">
        <f>IF(OR(H310="",I310=""),"",ROUND(H310*I310,2))</f>
      </c>
      <c r="K310" s="17"/>
    </row>
    <row r="311" spans="1:11" x14ac:dyDescent="0.25">
      <c r="A311" s="9"/>
      <c r="F311" s="10"/>
      <c r="G311" s="10"/>
      <c r="H311" s="10">
        <f>IF(AND(ISNUMBER(F311),ISNUMBER(G311),G311&gt;F311),G311-F311,"")</f>
      </c>
      <c r="I311" s="11">
        <f>IF(OR(A311="",H311=""),"",IF(OR(E311="Personal"),0,IF(A311&gt;=DATE(2026,7,1),0.76,0.725)))</f>
      </c>
      <c r="J311" s="12">
        <f>IF(OR(H311="",I311=""),"",ROUND(H311*I311,2))</f>
      </c>
      <c r="K311" s="12"/>
    </row>
    <row r="312" spans="1:11" x14ac:dyDescent="0.25">
      <c r="A312" s="13"/>
      <c r="B312" s="14"/>
      <c r="C312" s="14"/>
      <c r="D312" s="14"/>
      <c r="E312" s="14"/>
      <c r="F312" s="15"/>
      <c r="G312" s="15"/>
      <c r="H312" s="15">
        <f>IF(AND(ISNUMBER(F312),ISNUMBER(G312),G312&gt;F312),G312-F312,"")</f>
      </c>
      <c r="I312" s="16">
        <f>IF(OR(A312="",H312=""),"",IF(OR(E312="Personal"),0,IF(A312&gt;=DATE(2026,7,1),0.76,0.725)))</f>
      </c>
      <c r="J312" s="17">
        <f>IF(OR(H312="",I312=""),"",ROUND(H312*I312,2))</f>
      </c>
      <c r="K312" s="17"/>
    </row>
    <row r="313" spans="1:11" x14ac:dyDescent="0.25">
      <c r="A313" s="9"/>
      <c r="F313" s="10"/>
      <c r="G313" s="10"/>
      <c r="H313" s="10">
        <f>IF(AND(ISNUMBER(F313),ISNUMBER(G313),G313&gt;F313),G313-F313,"")</f>
      </c>
      <c r="I313" s="11">
        <f>IF(OR(A313="",H313=""),"",IF(OR(E313="Personal"),0,IF(A313&gt;=DATE(2026,7,1),0.76,0.725)))</f>
      </c>
      <c r="J313" s="12">
        <f>IF(OR(H313="",I313=""),"",ROUND(H313*I313,2))</f>
      </c>
      <c r="K313" s="12"/>
    </row>
    <row r="314" spans="1:11" x14ac:dyDescent="0.25">
      <c r="A314" s="13"/>
      <c r="B314" s="14"/>
      <c r="C314" s="14"/>
      <c r="D314" s="14"/>
      <c r="E314" s="14"/>
      <c r="F314" s="15"/>
      <c r="G314" s="15"/>
      <c r="H314" s="15">
        <f>IF(AND(ISNUMBER(F314),ISNUMBER(G314),G314&gt;F314),G314-F314,"")</f>
      </c>
      <c r="I314" s="16">
        <f>IF(OR(A314="",H314=""),"",IF(OR(E314="Personal"),0,IF(A314&gt;=DATE(2026,7,1),0.76,0.725)))</f>
      </c>
      <c r="J314" s="17">
        <f>IF(OR(H314="",I314=""),"",ROUND(H314*I314,2))</f>
      </c>
      <c r="K314" s="17"/>
    </row>
    <row r="315" spans="1:11" x14ac:dyDescent="0.25">
      <c r="A315" s="9"/>
      <c r="F315" s="10"/>
      <c r="G315" s="10"/>
      <c r="H315" s="10">
        <f>IF(AND(ISNUMBER(F315),ISNUMBER(G315),G315&gt;F315),G315-F315,"")</f>
      </c>
      <c r="I315" s="11">
        <f>IF(OR(A315="",H315=""),"",IF(OR(E315="Personal"),0,IF(A315&gt;=DATE(2026,7,1),0.76,0.725)))</f>
      </c>
      <c r="J315" s="12">
        <f>IF(OR(H315="",I315=""),"",ROUND(H315*I315,2))</f>
      </c>
      <c r="K315" s="12"/>
    </row>
    <row r="316" spans="1:11" x14ac:dyDescent="0.25">
      <c r="A316" s="13"/>
      <c r="B316" s="14"/>
      <c r="C316" s="14"/>
      <c r="D316" s="14"/>
      <c r="E316" s="14"/>
      <c r="F316" s="15"/>
      <c r="G316" s="15"/>
      <c r="H316" s="15">
        <f>IF(AND(ISNUMBER(F316),ISNUMBER(G316),G316&gt;F316),G316-F316,"")</f>
      </c>
      <c r="I316" s="16">
        <f>IF(OR(A316="",H316=""),"",IF(OR(E316="Personal"),0,IF(A316&gt;=DATE(2026,7,1),0.76,0.725)))</f>
      </c>
      <c r="J316" s="17">
        <f>IF(OR(H316="",I316=""),"",ROUND(H316*I316,2))</f>
      </c>
      <c r="K316" s="17"/>
    </row>
    <row r="317" spans="1:11" x14ac:dyDescent="0.25">
      <c r="A317" s="9"/>
      <c r="F317" s="10"/>
      <c r="G317" s="10"/>
      <c r="H317" s="10">
        <f>IF(AND(ISNUMBER(F317),ISNUMBER(G317),G317&gt;F317),G317-F317,"")</f>
      </c>
      <c r="I317" s="11">
        <f>IF(OR(A317="",H317=""),"",IF(OR(E317="Personal"),0,IF(A317&gt;=DATE(2026,7,1),0.76,0.725)))</f>
      </c>
      <c r="J317" s="12">
        <f>IF(OR(H317="",I317=""),"",ROUND(H317*I317,2))</f>
      </c>
      <c r="K317" s="12"/>
    </row>
    <row r="318" spans="1:11" x14ac:dyDescent="0.25">
      <c r="A318" s="13"/>
      <c r="B318" s="14"/>
      <c r="C318" s="14"/>
      <c r="D318" s="14"/>
      <c r="E318" s="14"/>
      <c r="F318" s="15"/>
      <c r="G318" s="15"/>
      <c r="H318" s="15">
        <f>IF(AND(ISNUMBER(F318),ISNUMBER(G318),G318&gt;F318),G318-F318,"")</f>
      </c>
      <c r="I318" s="16">
        <f>IF(OR(A318="",H318=""),"",IF(OR(E318="Personal"),0,IF(A318&gt;=DATE(2026,7,1),0.76,0.725)))</f>
      </c>
      <c r="J318" s="17">
        <f>IF(OR(H318="",I318=""),"",ROUND(H318*I318,2))</f>
      </c>
      <c r="K318" s="17"/>
    </row>
    <row r="319" spans="1:11" x14ac:dyDescent="0.25">
      <c r="A319" s="9"/>
      <c r="F319" s="10"/>
      <c r="G319" s="10"/>
      <c r="H319" s="10">
        <f>IF(AND(ISNUMBER(F319),ISNUMBER(G319),G319&gt;F319),G319-F319,"")</f>
      </c>
      <c r="I319" s="11">
        <f>IF(OR(A319="",H319=""),"",IF(OR(E319="Personal"),0,IF(A319&gt;=DATE(2026,7,1),0.76,0.725)))</f>
      </c>
      <c r="J319" s="12">
        <f>IF(OR(H319="",I319=""),"",ROUND(H319*I319,2))</f>
      </c>
      <c r="K319" s="12"/>
    </row>
    <row r="320" spans="1:11" x14ac:dyDescent="0.25">
      <c r="A320" s="13"/>
      <c r="B320" s="14"/>
      <c r="C320" s="14"/>
      <c r="D320" s="14"/>
      <c r="E320" s="14"/>
      <c r="F320" s="15"/>
      <c r="G320" s="15"/>
      <c r="H320" s="15">
        <f>IF(AND(ISNUMBER(F320),ISNUMBER(G320),G320&gt;F320),G320-F320,"")</f>
      </c>
      <c r="I320" s="16">
        <f>IF(OR(A320="",H320=""),"",IF(OR(E320="Personal"),0,IF(A320&gt;=DATE(2026,7,1),0.76,0.725)))</f>
      </c>
      <c r="J320" s="17">
        <f>IF(OR(H320="",I320=""),"",ROUND(H320*I320,2))</f>
      </c>
      <c r="K320" s="17"/>
    </row>
    <row r="321" spans="1:11" x14ac:dyDescent="0.25">
      <c r="A321" s="9"/>
      <c r="F321" s="10"/>
      <c r="G321" s="10"/>
      <c r="H321" s="10">
        <f>IF(AND(ISNUMBER(F321),ISNUMBER(G321),G321&gt;F321),G321-F321,"")</f>
      </c>
      <c r="I321" s="11">
        <f>IF(OR(A321="",H321=""),"",IF(OR(E321="Personal"),0,IF(A321&gt;=DATE(2026,7,1),0.76,0.725)))</f>
      </c>
      <c r="J321" s="12">
        <f>IF(OR(H321="",I321=""),"",ROUND(H321*I321,2))</f>
      </c>
      <c r="K321" s="12"/>
    </row>
    <row r="322" spans="1:11" x14ac:dyDescent="0.25">
      <c r="A322" s="13"/>
      <c r="B322" s="14"/>
      <c r="C322" s="14"/>
      <c r="D322" s="14"/>
      <c r="E322" s="14"/>
      <c r="F322" s="15"/>
      <c r="G322" s="15"/>
      <c r="H322" s="15">
        <f>IF(AND(ISNUMBER(F322),ISNUMBER(G322),G322&gt;F322),G322-F322,"")</f>
      </c>
      <c r="I322" s="16">
        <f>IF(OR(A322="",H322=""),"",IF(OR(E322="Personal"),0,IF(A322&gt;=DATE(2026,7,1),0.76,0.725)))</f>
      </c>
      <c r="J322" s="17">
        <f>IF(OR(H322="",I322=""),"",ROUND(H322*I322,2))</f>
      </c>
      <c r="K322" s="17"/>
    </row>
    <row r="323" spans="1:11" x14ac:dyDescent="0.25">
      <c r="A323" s="9"/>
      <c r="F323" s="10"/>
      <c r="G323" s="10"/>
      <c r="H323" s="10">
        <f>IF(AND(ISNUMBER(F323),ISNUMBER(G323),G323&gt;F323),G323-F323,"")</f>
      </c>
      <c r="I323" s="11">
        <f>IF(OR(A323="",H323=""),"",IF(OR(E323="Personal"),0,IF(A323&gt;=DATE(2026,7,1),0.76,0.725)))</f>
      </c>
      <c r="J323" s="12">
        <f>IF(OR(H323="",I323=""),"",ROUND(H323*I323,2))</f>
      </c>
      <c r="K323" s="12"/>
    </row>
    <row r="324" spans="1:11" x14ac:dyDescent="0.25">
      <c r="A324" s="13"/>
      <c r="B324" s="14"/>
      <c r="C324" s="14"/>
      <c r="D324" s="14"/>
      <c r="E324" s="14"/>
      <c r="F324" s="15"/>
      <c r="G324" s="15"/>
      <c r="H324" s="15">
        <f>IF(AND(ISNUMBER(F324),ISNUMBER(G324),G324&gt;F324),G324-F324,"")</f>
      </c>
      <c r="I324" s="16">
        <f>IF(OR(A324="",H324=""),"",IF(OR(E324="Personal"),0,IF(A324&gt;=DATE(2026,7,1),0.76,0.725)))</f>
      </c>
      <c r="J324" s="17">
        <f>IF(OR(H324="",I324=""),"",ROUND(H324*I324,2))</f>
      </c>
      <c r="K324" s="17"/>
    </row>
    <row r="325" spans="1:11" x14ac:dyDescent="0.25">
      <c r="A325" s="9"/>
      <c r="F325" s="10"/>
      <c r="G325" s="10"/>
      <c r="H325" s="10">
        <f>IF(AND(ISNUMBER(F325),ISNUMBER(G325),G325&gt;F325),G325-F325,"")</f>
      </c>
      <c r="I325" s="11">
        <f>IF(OR(A325="",H325=""),"",IF(OR(E325="Personal"),0,IF(A325&gt;=DATE(2026,7,1),0.76,0.725)))</f>
      </c>
      <c r="J325" s="12">
        <f>IF(OR(H325="",I325=""),"",ROUND(H325*I325,2))</f>
      </c>
      <c r="K325" s="12"/>
    </row>
    <row r="326" spans="1:11" x14ac:dyDescent="0.25">
      <c r="A326" s="13"/>
      <c r="B326" s="14"/>
      <c r="C326" s="14"/>
      <c r="D326" s="14"/>
      <c r="E326" s="14"/>
      <c r="F326" s="15"/>
      <c r="G326" s="15"/>
      <c r="H326" s="15">
        <f>IF(AND(ISNUMBER(F326),ISNUMBER(G326),G326&gt;F326),G326-F326,"")</f>
      </c>
      <c r="I326" s="16">
        <f>IF(OR(A326="",H326=""),"",IF(OR(E326="Personal"),0,IF(A326&gt;=DATE(2026,7,1),0.76,0.725)))</f>
      </c>
      <c r="J326" s="17">
        <f>IF(OR(H326="",I326=""),"",ROUND(H326*I326,2))</f>
      </c>
      <c r="K326" s="17"/>
    </row>
    <row r="327" spans="1:11" x14ac:dyDescent="0.25">
      <c r="A327" s="9"/>
      <c r="F327" s="10"/>
      <c r="G327" s="10"/>
      <c r="H327" s="10">
        <f>IF(AND(ISNUMBER(F327),ISNUMBER(G327),G327&gt;F327),G327-F327,"")</f>
      </c>
      <c r="I327" s="11">
        <f>IF(OR(A327="",H327=""),"",IF(OR(E327="Personal"),0,IF(A327&gt;=DATE(2026,7,1),0.76,0.725)))</f>
      </c>
      <c r="J327" s="12">
        <f>IF(OR(H327="",I327=""),"",ROUND(H327*I327,2))</f>
      </c>
      <c r="K327" s="12"/>
    </row>
    <row r="328" spans="1:11" x14ac:dyDescent="0.25">
      <c r="A328" s="13"/>
      <c r="B328" s="14"/>
      <c r="C328" s="14"/>
      <c r="D328" s="14"/>
      <c r="E328" s="14"/>
      <c r="F328" s="15"/>
      <c r="G328" s="15"/>
      <c r="H328" s="15">
        <f>IF(AND(ISNUMBER(F328),ISNUMBER(G328),G328&gt;F328),G328-F328,"")</f>
      </c>
      <c r="I328" s="16">
        <f>IF(OR(A328="",H328=""),"",IF(OR(E328="Personal"),0,IF(A328&gt;=DATE(2026,7,1),0.76,0.725)))</f>
      </c>
      <c r="J328" s="17">
        <f>IF(OR(H328="",I328=""),"",ROUND(H328*I328,2))</f>
      </c>
      <c r="K328" s="17"/>
    </row>
    <row r="329" spans="1:11" x14ac:dyDescent="0.25">
      <c r="A329" s="9"/>
      <c r="F329" s="10"/>
      <c r="G329" s="10"/>
      <c r="H329" s="10">
        <f>IF(AND(ISNUMBER(F329),ISNUMBER(G329),G329&gt;F329),G329-F329,"")</f>
      </c>
      <c r="I329" s="11">
        <f>IF(OR(A329="",H329=""),"",IF(OR(E329="Personal"),0,IF(A329&gt;=DATE(2026,7,1),0.76,0.725)))</f>
      </c>
      <c r="J329" s="12">
        <f>IF(OR(H329="",I329=""),"",ROUND(H329*I329,2))</f>
      </c>
      <c r="K329" s="12"/>
    </row>
    <row r="330" spans="1:11" x14ac:dyDescent="0.25">
      <c r="A330" s="13"/>
      <c r="B330" s="14"/>
      <c r="C330" s="14"/>
      <c r="D330" s="14"/>
      <c r="E330" s="14"/>
      <c r="F330" s="15"/>
      <c r="G330" s="15"/>
      <c r="H330" s="15">
        <f>IF(AND(ISNUMBER(F330),ISNUMBER(G330),G330&gt;F330),G330-F330,"")</f>
      </c>
      <c r="I330" s="16">
        <f>IF(OR(A330="",H330=""),"",IF(OR(E330="Personal"),0,IF(A330&gt;=DATE(2026,7,1),0.76,0.725)))</f>
      </c>
      <c r="J330" s="17">
        <f>IF(OR(H330="",I330=""),"",ROUND(H330*I330,2))</f>
      </c>
      <c r="K330" s="17"/>
    </row>
    <row r="331" spans="1:11" x14ac:dyDescent="0.25">
      <c r="A331" s="9"/>
      <c r="F331" s="10"/>
      <c r="G331" s="10"/>
      <c r="H331" s="10">
        <f>IF(AND(ISNUMBER(F331),ISNUMBER(G331),G331&gt;F331),G331-F331,"")</f>
      </c>
      <c r="I331" s="11">
        <f>IF(OR(A331="",H331=""),"",IF(OR(E331="Personal"),0,IF(A331&gt;=DATE(2026,7,1),0.76,0.725)))</f>
      </c>
      <c r="J331" s="12">
        <f>IF(OR(H331="",I331=""),"",ROUND(H331*I331,2))</f>
      </c>
      <c r="K331" s="12"/>
    </row>
    <row r="332" spans="1:11" x14ac:dyDescent="0.25">
      <c r="A332" s="13"/>
      <c r="B332" s="14"/>
      <c r="C332" s="14"/>
      <c r="D332" s="14"/>
      <c r="E332" s="14"/>
      <c r="F332" s="15"/>
      <c r="G332" s="15"/>
      <c r="H332" s="15">
        <f>IF(AND(ISNUMBER(F332),ISNUMBER(G332),G332&gt;F332),G332-F332,"")</f>
      </c>
      <c r="I332" s="16">
        <f>IF(OR(A332="",H332=""),"",IF(OR(E332="Personal"),0,IF(A332&gt;=DATE(2026,7,1),0.76,0.725)))</f>
      </c>
      <c r="J332" s="17">
        <f>IF(OR(H332="",I332=""),"",ROUND(H332*I332,2))</f>
      </c>
      <c r="K332" s="17"/>
    </row>
    <row r="333" spans="1:11" x14ac:dyDescent="0.25">
      <c r="A333" s="9"/>
      <c r="F333" s="10"/>
      <c r="G333" s="10"/>
      <c r="H333" s="10">
        <f>IF(AND(ISNUMBER(F333),ISNUMBER(G333),G333&gt;F333),G333-F333,"")</f>
      </c>
      <c r="I333" s="11">
        <f>IF(OR(A333="",H333=""),"",IF(OR(E333="Personal"),0,IF(A333&gt;=DATE(2026,7,1),0.76,0.725)))</f>
      </c>
      <c r="J333" s="12">
        <f>IF(OR(H333="",I333=""),"",ROUND(H333*I333,2))</f>
      </c>
      <c r="K333" s="12"/>
    </row>
    <row r="334" spans="1:11" x14ac:dyDescent="0.25">
      <c r="A334" s="13"/>
      <c r="B334" s="14"/>
      <c r="C334" s="14"/>
      <c r="D334" s="14"/>
      <c r="E334" s="14"/>
      <c r="F334" s="15"/>
      <c r="G334" s="15"/>
      <c r="H334" s="15">
        <f>IF(AND(ISNUMBER(F334),ISNUMBER(G334),G334&gt;F334),G334-F334,"")</f>
      </c>
      <c r="I334" s="16">
        <f>IF(OR(A334="",H334=""),"",IF(OR(E334="Personal"),0,IF(A334&gt;=DATE(2026,7,1),0.76,0.725)))</f>
      </c>
      <c r="J334" s="17">
        <f>IF(OR(H334="",I334=""),"",ROUND(H334*I334,2))</f>
      </c>
      <c r="K334" s="17"/>
    </row>
    <row r="335" spans="1:11" x14ac:dyDescent="0.25">
      <c r="A335" s="9"/>
      <c r="F335" s="10"/>
      <c r="G335" s="10"/>
      <c r="H335" s="10">
        <f>IF(AND(ISNUMBER(F335),ISNUMBER(G335),G335&gt;F335),G335-F335,"")</f>
      </c>
      <c r="I335" s="11">
        <f>IF(OR(A335="",H335=""),"",IF(OR(E335="Personal"),0,IF(A335&gt;=DATE(2026,7,1),0.76,0.725)))</f>
      </c>
      <c r="J335" s="12">
        <f>IF(OR(H335="",I335=""),"",ROUND(H335*I335,2))</f>
      </c>
      <c r="K335" s="12"/>
    </row>
    <row r="336" spans="1:11" x14ac:dyDescent="0.25">
      <c r="A336" s="13"/>
      <c r="B336" s="14"/>
      <c r="C336" s="14"/>
      <c r="D336" s="14"/>
      <c r="E336" s="14"/>
      <c r="F336" s="15"/>
      <c r="G336" s="15"/>
      <c r="H336" s="15">
        <f>IF(AND(ISNUMBER(F336),ISNUMBER(G336),G336&gt;F336),G336-F336,"")</f>
      </c>
      <c r="I336" s="16">
        <f>IF(OR(A336="",H336=""),"",IF(OR(E336="Personal"),0,IF(A336&gt;=DATE(2026,7,1),0.76,0.725)))</f>
      </c>
      <c r="J336" s="17">
        <f>IF(OR(H336="",I336=""),"",ROUND(H336*I336,2))</f>
      </c>
      <c r="K336" s="17"/>
    </row>
    <row r="337" spans="1:11" x14ac:dyDescent="0.25">
      <c r="A337" s="9"/>
      <c r="F337" s="10"/>
      <c r="G337" s="10"/>
      <c r="H337" s="10">
        <f>IF(AND(ISNUMBER(F337),ISNUMBER(G337),G337&gt;F337),G337-F337,"")</f>
      </c>
      <c r="I337" s="11">
        <f>IF(OR(A337="",H337=""),"",IF(OR(E337="Personal"),0,IF(A337&gt;=DATE(2026,7,1),0.76,0.725)))</f>
      </c>
      <c r="J337" s="12">
        <f>IF(OR(H337="",I337=""),"",ROUND(H337*I337,2))</f>
      </c>
      <c r="K337" s="12"/>
    </row>
    <row r="338" spans="1:11" x14ac:dyDescent="0.25">
      <c r="A338" s="13"/>
      <c r="B338" s="14"/>
      <c r="C338" s="14"/>
      <c r="D338" s="14"/>
      <c r="E338" s="14"/>
      <c r="F338" s="15"/>
      <c r="G338" s="15"/>
      <c r="H338" s="15">
        <f>IF(AND(ISNUMBER(F338),ISNUMBER(G338),G338&gt;F338),G338-F338,"")</f>
      </c>
      <c r="I338" s="16">
        <f>IF(OR(A338="",H338=""),"",IF(OR(E338="Personal"),0,IF(A338&gt;=DATE(2026,7,1),0.76,0.725)))</f>
      </c>
      <c r="J338" s="17">
        <f>IF(OR(H338="",I338=""),"",ROUND(H338*I338,2))</f>
      </c>
      <c r="K338" s="17"/>
    </row>
    <row r="339" spans="1:11" x14ac:dyDescent="0.25">
      <c r="A339" s="9"/>
      <c r="F339" s="10"/>
      <c r="G339" s="10"/>
      <c r="H339" s="10">
        <f>IF(AND(ISNUMBER(F339),ISNUMBER(G339),G339&gt;F339),G339-F339,"")</f>
      </c>
      <c r="I339" s="11">
        <f>IF(OR(A339="",H339=""),"",IF(OR(E339="Personal"),0,IF(A339&gt;=DATE(2026,7,1),0.76,0.725)))</f>
      </c>
      <c r="J339" s="12">
        <f>IF(OR(H339="",I339=""),"",ROUND(H339*I339,2))</f>
      </c>
      <c r="K339" s="12"/>
    </row>
    <row r="340" spans="1:11" x14ac:dyDescent="0.25">
      <c r="A340" s="13"/>
      <c r="B340" s="14"/>
      <c r="C340" s="14"/>
      <c r="D340" s="14"/>
      <c r="E340" s="14"/>
      <c r="F340" s="15"/>
      <c r="G340" s="15"/>
      <c r="H340" s="15">
        <f>IF(AND(ISNUMBER(F340),ISNUMBER(G340),G340&gt;F340),G340-F340,"")</f>
      </c>
      <c r="I340" s="16">
        <f>IF(OR(A340="",H340=""),"",IF(OR(E340="Personal"),0,IF(A340&gt;=DATE(2026,7,1),0.76,0.725)))</f>
      </c>
      <c r="J340" s="17">
        <f>IF(OR(H340="",I340=""),"",ROUND(H340*I340,2))</f>
      </c>
      <c r="K340" s="17"/>
    </row>
    <row r="341" spans="1:11" x14ac:dyDescent="0.25">
      <c r="A341" s="9"/>
      <c r="F341" s="10"/>
      <c r="G341" s="10"/>
      <c r="H341" s="10">
        <f>IF(AND(ISNUMBER(F341),ISNUMBER(G341),G341&gt;F341),G341-F341,"")</f>
      </c>
      <c r="I341" s="11">
        <f>IF(OR(A341="",H341=""),"",IF(OR(E341="Personal"),0,IF(A341&gt;=DATE(2026,7,1),0.76,0.725)))</f>
      </c>
      <c r="J341" s="12">
        <f>IF(OR(H341="",I341=""),"",ROUND(H341*I341,2))</f>
      </c>
      <c r="K341" s="12"/>
    </row>
    <row r="342" spans="1:11" x14ac:dyDescent="0.25">
      <c r="A342" s="13"/>
      <c r="B342" s="14"/>
      <c r="C342" s="14"/>
      <c r="D342" s="14"/>
      <c r="E342" s="14"/>
      <c r="F342" s="15"/>
      <c r="G342" s="15"/>
      <c r="H342" s="15">
        <f>IF(AND(ISNUMBER(F342),ISNUMBER(G342),G342&gt;F342),G342-F342,"")</f>
      </c>
      <c r="I342" s="16">
        <f>IF(OR(A342="",H342=""),"",IF(OR(E342="Personal"),0,IF(A342&gt;=DATE(2026,7,1),0.76,0.725)))</f>
      </c>
      <c r="J342" s="17">
        <f>IF(OR(H342="",I342=""),"",ROUND(H342*I342,2))</f>
      </c>
      <c r="K342" s="17"/>
    </row>
    <row r="343" spans="1:11" x14ac:dyDescent="0.25">
      <c r="A343" s="9"/>
      <c r="F343" s="10"/>
      <c r="G343" s="10"/>
      <c r="H343" s="10">
        <f>IF(AND(ISNUMBER(F343),ISNUMBER(G343),G343&gt;F343),G343-F343,"")</f>
      </c>
      <c r="I343" s="11">
        <f>IF(OR(A343="",H343=""),"",IF(OR(E343="Personal"),0,IF(A343&gt;=DATE(2026,7,1),0.76,0.725)))</f>
      </c>
      <c r="J343" s="12">
        <f>IF(OR(H343="",I343=""),"",ROUND(H343*I343,2))</f>
      </c>
      <c r="K343" s="12"/>
    </row>
    <row r="344" spans="1:11" x14ac:dyDescent="0.25">
      <c r="A344" s="13"/>
      <c r="B344" s="14"/>
      <c r="C344" s="14"/>
      <c r="D344" s="14"/>
      <c r="E344" s="14"/>
      <c r="F344" s="15"/>
      <c r="G344" s="15"/>
      <c r="H344" s="15">
        <f>IF(AND(ISNUMBER(F344),ISNUMBER(G344),G344&gt;F344),G344-F344,"")</f>
      </c>
      <c r="I344" s="16">
        <f>IF(OR(A344="",H344=""),"",IF(OR(E344="Personal"),0,IF(A344&gt;=DATE(2026,7,1),0.76,0.725)))</f>
      </c>
      <c r="J344" s="17">
        <f>IF(OR(H344="",I344=""),"",ROUND(H344*I344,2))</f>
      </c>
      <c r="K344" s="17"/>
    </row>
    <row r="345" spans="1:11" x14ac:dyDescent="0.25">
      <c r="A345" s="9"/>
      <c r="F345" s="10"/>
      <c r="G345" s="10"/>
      <c r="H345" s="10">
        <f>IF(AND(ISNUMBER(F345),ISNUMBER(G345),G345&gt;F345),G345-F345,"")</f>
      </c>
      <c r="I345" s="11">
        <f>IF(OR(A345="",H345=""),"",IF(OR(E345="Personal"),0,IF(A345&gt;=DATE(2026,7,1),0.76,0.725)))</f>
      </c>
      <c r="J345" s="12">
        <f>IF(OR(H345="",I345=""),"",ROUND(H345*I345,2))</f>
      </c>
      <c r="K345" s="12"/>
    </row>
    <row r="346" spans="1:11" x14ac:dyDescent="0.25">
      <c r="A346" s="13"/>
      <c r="B346" s="14"/>
      <c r="C346" s="14"/>
      <c r="D346" s="14"/>
      <c r="E346" s="14"/>
      <c r="F346" s="15"/>
      <c r="G346" s="15"/>
      <c r="H346" s="15">
        <f>IF(AND(ISNUMBER(F346),ISNUMBER(G346),G346&gt;F346),G346-F346,"")</f>
      </c>
      <c r="I346" s="16">
        <f>IF(OR(A346="",H346=""),"",IF(OR(E346="Personal"),0,IF(A346&gt;=DATE(2026,7,1),0.76,0.725)))</f>
      </c>
      <c r="J346" s="17">
        <f>IF(OR(H346="",I346=""),"",ROUND(H346*I346,2))</f>
      </c>
      <c r="K346" s="17"/>
    </row>
    <row r="347" spans="1:11" x14ac:dyDescent="0.25">
      <c r="A347" s="9"/>
      <c r="F347" s="10"/>
      <c r="G347" s="10"/>
      <c r="H347" s="10">
        <f>IF(AND(ISNUMBER(F347),ISNUMBER(G347),G347&gt;F347),G347-F347,"")</f>
      </c>
      <c r="I347" s="11">
        <f>IF(OR(A347="",H347=""),"",IF(OR(E347="Personal"),0,IF(A347&gt;=DATE(2026,7,1),0.76,0.725)))</f>
      </c>
      <c r="J347" s="12">
        <f>IF(OR(H347="",I347=""),"",ROUND(H347*I347,2))</f>
      </c>
      <c r="K347" s="12"/>
    </row>
    <row r="348" spans="1:11" x14ac:dyDescent="0.25">
      <c r="A348" s="13"/>
      <c r="B348" s="14"/>
      <c r="C348" s="14"/>
      <c r="D348" s="14"/>
      <c r="E348" s="14"/>
      <c r="F348" s="15"/>
      <c r="G348" s="15"/>
      <c r="H348" s="15">
        <f>IF(AND(ISNUMBER(F348),ISNUMBER(G348),G348&gt;F348),G348-F348,"")</f>
      </c>
      <c r="I348" s="16">
        <f>IF(OR(A348="",H348=""),"",IF(OR(E348="Personal"),0,IF(A348&gt;=DATE(2026,7,1),0.76,0.725)))</f>
      </c>
      <c r="J348" s="17">
        <f>IF(OR(H348="",I348=""),"",ROUND(H348*I348,2))</f>
      </c>
      <c r="K348" s="17"/>
    </row>
    <row r="349" spans="1:11" x14ac:dyDescent="0.25">
      <c r="A349" s="9"/>
      <c r="F349" s="10"/>
      <c r="G349" s="10"/>
      <c r="H349" s="10">
        <f>IF(AND(ISNUMBER(F349),ISNUMBER(G349),G349&gt;F349),G349-F349,"")</f>
      </c>
      <c r="I349" s="11">
        <f>IF(OR(A349="",H349=""),"",IF(OR(E349="Personal"),0,IF(A349&gt;=DATE(2026,7,1),0.76,0.725)))</f>
      </c>
      <c r="J349" s="12">
        <f>IF(OR(H349="",I349=""),"",ROUND(H349*I349,2))</f>
      </c>
      <c r="K349" s="12"/>
    </row>
    <row r="350" spans="1:11" x14ac:dyDescent="0.25">
      <c r="A350" s="13"/>
      <c r="B350" s="14"/>
      <c r="C350" s="14"/>
      <c r="D350" s="14"/>
      <c r="E350" s="14"/>
      <c r="F350" s="15"/>
      <c r="G350" s="15"/>
      <c r="H350" s="15">
        <f>IF(AND(ISNUMBER(F350),ISNUMBER(G350),G350&gt;F350),G350-F350,"")</f>
      </c>
      <c r="I350" s="16">
        <f>IF(OR(A350="",H350=""),"",IF(OR(E350="Personal"),0,IF(A350&gt;=DATE(2026,7,1),0.76,0.725)))</f>
      </c>
      <c r="J350" s="17">
        <f>IF(OR(H350="",I350=""),"",ROUND(H350*I350,2))</f>
      </c>
      <c r="K350" s="17"/>
    </row>
    <row r="351" spans="1:11" x14ac:dyDescent="0.25">
      <c r="A351" s="9"/>
      <c r="F351" s="10"/>
      <c r="G351" s="10"/>
      <c r="H351" s="10">
        <f>IF(AND(ISNUMBER(F351),ISNUMBER(G351),G351&gt;F351),G351-F351,"")</f>
      </c>
      <c r="I351" s="11">
        <f>IF(OR(A351="",H351=""),"",IF(OR(E351="Personal"),0,IF(A351&gt;=DATE(2026,7,1),0.76,0.725)))</f>
      </c>
      <c r="J351" s="12">
        <f>IF(OR(H351="",I351=""),"",ROUND(H351*I351,2))</f>
      </c>
      <c r="K351" s="12"/>
    </row>
    <row r="352" spans="1:11" x14ac:dyDescent="0.25">
      <c r="A352" s="13"/>
      <c r="B352" s="14"/>
      <c r="C352" s="14"/>
      <c r="D352" s="14"/>
      <c r="E352" s="14"/>
      <c r="F352" s="15"/>
      <c r="G352" s="15"/>
      <c r="H352" s="15">
        <f>IF(AND(ISNUMBER(F352),ISNUMBER(G352),G352&gt;F352),G352-F352,"")</f>
      </c>
      <c r="I352" s="16">
        <f>IF(OR(A352="",H352=""),"",IF(OR(E352="Personal"),0,IF(A352&gt;=DATE(2026,7,1),0.76,0.725)))</f>
      </c>
      <c r="J352" s="17">
        <f>IF(OR(H352="",I352=""),"",ROUND(H352*I352,2))</f>
      </c>
      <c r="K352" s="17"/>
    </row>
    <row r="353" spans="1:11" x14ac:dyDescent="0.25">
      <c r="A353" s="9"/>
      <c r="F353" s="10"/>
      <c r="G353" s="10"/>
      <c r="H353" s="10">
        <f>IF(AND(ISNUMBER(F353),ISNUMBER(G353),G353&gt;F353),G353-F353,"")</f>
      </c>
      <c r="I353" s="11">
        <f>IF(OR(A353="",H353=""),"",IF(OR(E353="Personal"),0,IF(A353&gt;=DATE(2026,7,1),0.76,0.725)))</f>
      </c>
      <c r="J353" s="12">
        <f>IF(OR(H353="",I353=""),"",ROUND(H353*I353,2))</f>
      </c>
      <c r="K353" s="12"/>
    </row>
    <row r="354" spans="1:11" x14ac:dyDescent="0.25">
      <c r="A354" s="13"/>
      <c r="B354" s="14"/>
      <c r="C354" s="14"/>
      <c r="D354" s="14"/>
      <c r="E354" s="14"/>
      <c r="F354" s="15"/>
      <c r="G354" s="15"/>
      <c r="H354" s="15">
        <f>IF(AND(ISNUMBER(F354),ISNUMBER(G354),G354&gt;F354),G354-F354,"")</f>
      </c>
      <c r="I354" s="16">
        <f>IF(OR(A354="",H354=""),"",IF(OR(E354="Personal"),0,IF(A354&gt;=DATE(2026,7,1),0.76,0.725)))</f>
      </c>
      <c r="J354" s="17">
        <f>IF(OR(H354="",I354=""),"",ROUND(H354*I354,2))</f>
      </c>
      <c r="K354" s="17"/>
    </row>
    <row r="355" spans="1:11" x14ac:dyDescent="0.25">
      <c r="A355" s="9"/>
      <c r="F355" s="10"/>
      <c r="G355" s="10"/>
      <c r="H355" s="10">
        <f>IF(AND(ISNUMBER(F355),ISNUMBER(G355),G355&gt;F355),G355-F355,"")</f>
      </c>
      <c r="I355" s="11">
        <f>IF(OR(A355="",H355=""),"",IF(OR(E355="Personal"),0,IF(A355&gt;=DATE(2026,7,1),0.76,0.725)))</f>
      </c>
      <c r="J355" s="12">
        <f>IF(OR(H355="",I355=""),"",ROUND(H355*I355,2))</f>
      </c>
      <c r="K355" s="12"/>
    </row>
    <row r="356" spans="1:11" x14ac:dyDescent="0.25">
      <c r="A356" s="13"/>
      <c r="B356" s="14"/>
      <c r="C356" s="14"/>
      <c r="D356" s="14"/>
      <c r="E356" s="14"/>
      <c r="F356" s="15"/>
      <c r="G356" s="15"/>
      <c r="H356" s="15">
        <f>IF(AND(ISNUMBER(F356),ISNUMBER(G356),G356&gt;F356),G356-F356,"")</f>
      </c>
      <c r="I356" s="16">
        <f>IF(OR(A356="",H356=""),"",IF(OR(E356="Personal"),0,IF(A356&gt;=DATE(2026,7,1),0.76,0.725)))</f>
      </c>
      <c r="J356" s="17">
        <f>IF(OR(H356="",I356=""),"",ROUND(H356*I356,2))</f>
      </c>
      <c r="K356" s="17"/>
    </row>
    <row r="357" spans="1:11" x14ac:dyDescent="0.25">
      <c r="A357" s="9"/>
      <c r="F357" s="10"/>
      <c r="G357" s="10"/>
      <c r="H357" s="10">
        <f>IF(AND(ISNUMBER(F357),ISNUMBER(G357),G357&gt;F357),G357-F357,"")</f>
      </c>
      <c r="I357" s="11">
        <f>IF(OR(A357="",H357=""),"",IF(OR(E357="Personal"),0,IF(A357&gt;=DATE(2026,7,1),0.76,0.725)))</f>
      </c>
      <c r="J357" s="12">
        <f>IF(OR(H357="",I357=""),"",ROUND(H357*I357,2))</f>
      </c>
      <c r="K357" s="12"/>
    </row>
    <row r="358" spans="1:11" x14ac:dyDescent="0.25">
      <c r="A358" s="13"/>
      <c r="B358" s="14"/>
      <c r="C358" s="14"/>
      <c r="D358" s="14"/>
      <c r="E358" s="14"/>
      <c r="F358" s="15"/>
      <c r="G358" s="15"/>
      <c r="H358" s="15">
        <f>IF(AND(ISNUMBER(F358),ISNUMBER(G358),G358&gt;F358),G358-F358,"")</f>
      </c>
      <c r="I358" s="16">
        <f>IF(OR(A358="",H358=""),"",IF(OR(E358="Personal"),0,IF(A358&gt;=DATE(2026,7,1),0.76,0.725)))</f>
      </c>
      <c r="J358" s="17">
        <f>IF(OR(H358="",I358=""),"",ROUND(H358*I358,2))</f>
      </c>
      <c r="K358" s="17"/>
    </row>
    <row r="359" spans="1:11" x14ac:dyDescent="0.25">
      <c r="A359" s="9"/>
      <c r="F359" s="10"/>
      <c r="G359" s="10"/>
      <c r="H359" s="10">
        <f>IF(AND(ISNUMBER(F359),ISNUMBER(G359),G359&gt;F359),G359-F359,"")</f>
      </c>
      <c r="I359" s="11">
        <f>IF(OR(A359="",H359=""),"",IF(OR(E359="Personal"),0,IF(A359&gt;=DATE(2026,7,1),0.76,0.725)))</f>
      </c>
      <c r="J359" s="12">
        <f>IF(OR(H359="",I359=""),"",ROUND(H359*I359,2))</f>
      </c>
      <c r="K359" s="12"/>
    </row>
    <row r="360" spans="1:11" x14ac:dyDescent="0.25">
      <c r="A360" s="13"/>
      <c r="B360" s="14"/>
      <c r="C360" s="14"/>
      <c r="D360" s="14"/>
      <c r="E360" s="14"/>
      <c r="F360" s="15"/>
      <c r="G360" s="15"/>
      <c r="H360" s="15">
        <f>IF(AND(ISNUMBER(F360),ISNUMBER(G360),G360&gt;F360),G360-F360,"")</f>
      </c>
      <c r="I360" s="16">
        <f>IF(OR(A360="",H360=""),"",IF(OR(E360="Personal"),0,IF(A360&gt;=DATE(2026,7,1),0.76,0.725)))</f>
      </c>
      <c r="J360" s="17">
        <f>IF(OR(H360="",I360=""),"",ROUND(H360*I360,2))</f>
      </c>
      <c r="K360" s="17"/>
    </row>
    <row r="361" spans="1:11" x14ac:dyDescent="0.25">
      <c r="A361" s="9"/>
      <c r="F361" s="10"/>
      <c r="G361" s="10"/>
      <c r="H361" s="10">
        <f>IF(AND(ISNUMBER(F361),ISNUMBER(G361),G361&gt;F361),G361-F361,"")</f>
      </c>
      <c r="I361" s="11">
        <f>IF(OR(A361="",H361=""),"",IF(OR(E361="Personal"),0,IF(A361&gt;=DATE(2026,7,1),0.76,0.725)))</f>
      </c>
      <c r="J361" s="12">
        <f>IF(OR(H361="",I361=""),"",ROUND(H361*I361,2))</f>
      </c>
      <c r="K361" s="12"/>
    </row>
    <row r="362" spans="1:11" x14ac:dyDescent="0.25">
      <c r="A362" s="13"/>
      <c r="B362" s="14"/>
      <c r="C362" s="14"/>
      <c r="D362" s="14"/>
      <c r="E362" s="14"/>
      <c r="F362" s="15"/>
      <c r="G362" s="15"/>
      <c r="H362" s="15">
        <f>IF(AND(ISNUMBER(F362),ISNUMBER(G362),G362&gt;F362),G362-F362,"")</f>
      </c>
      <c r="I362" s="16">
        <f>IF(OR(A362="",H362=""),"",IF(OR(E362="Personal"),0,IF(A362&gt;=DATE(2026,7,1),0.76,0.725)))</f>
      </c>
      <c r="J362" s="17">
        <f>IF(OR(H362="",I362=""),"",ROUND(H362*I362,2))</f>
      </c>
      <c r="K362" s="17"/>
    </row>
    <row r="363" spans="1:11" x14ac:dyDescent="0.25">
      <c r="A363" s="9"/>
      <c r="F363" s="10"/>
      <c r="G363" s="10"/>
      <c r="H363" s="10">
        <f>IF(AND(ISNUMBER(F363),ISNUMBER(G363),G363&gt;F363),G363-F363,"")</f>
      </c>
      <c r="I363" s="11">
        <f>IF(OR(A363="",H363=""),"",IF(OR(E363="Personal"),0,IF(A363&gt;=DATE(2026,7,1),0.76,0.725)))</f>
      </c>
      <c r="J363" s="12">
        <f>IF(OR(H363="",I363=""),"",ROUND(H363*I363,2))</f>
      </c>
      <c r="K363" s="12"/>
    </row>
    <row r="364" spans="1:11" x14ac:dyDescent="0.25">
      <c r="A364" s="13"/>
      <c r="B364" s="14"/>
      <c r="C364" s="14"/>
      <c r="D364" s="14"/>
      <c r="E364" s="14"/>
      <c r="F364" s="15"/>
      <c r="G364" s="15"/>
      <c r="H364" s="15">
        <f>IF(AND(ISNUMBER(F364),ISNUMBER(G364),G364&gt;F364),G364-F364,"")</f>
      </c>
      <c r="I364" s="16">
        <f>IF(OR(A364="",H364=""),"",IF(OR(E364="Personal"),0,IF(A364&gt;=DATE(2026,7,1),0.76,0.725)))</f>
      </c>
      <c r="J364" s="17">
        <f>IF(OR(H364="",I364=""),"",ROUND(H364*I364,2))</f>
      </c>
      <c r="K364" s="17"/>
    </row>
    <row r="365" spans="1:11" x14ac:dyDescent="0.25">
      <c r="A365" s="9"/>
      <c r="F365" s="10"/>
      <c r="G365" s="10"/>
      <c r="H365" s="10">
        <f>IF(AND(ISNUMBER(F365),ISNUMBER(G365),G365&gt;F365),G365-F365,"")</f>
      </c>
      <c r="I365" s="11">
        <f>IF(OR(A365="",H365=""),"",IF(OR(E365="Personal"),0,IF(A365&gt;=DATE(2026,7,1),0.76,0.725)))</f>
      </c>
      <c r="J365" s="12">
        <f>IF(OR(H365="",I365=""),"",ROUND(H365*I365,2))</f>
      </c>
      <c r="K365" s="12"/>
    </row>
    <row r="366" spans="1:11" x14ac:dyDescent="0.25">
      <c r="A366" s="13"/>
      <c r="B366" s="14"/>
      <c r="C366" s="14"/>
      <c r="D366" s="14"/>
      <c r="E366" s="14"/>
      <c r="F366" s="15"/>
      <c r="G366" s="15"/>
      <c r="H366" s="15">
        <f>IF(AND(ISNUMBER(F366),ISNUMBER(G366),G366&gt;F366),G366-F366,"")</f>
      </c>
      <c r="I366" s="16">
        <f>IF(OR(A366="",H366=""),"",IF(OR(E366="Personal"),0,IF(A366&gt;=DATE(2026,7,1),0.76,0.725)))</f>
      </c>
      <c r="J366" s="17">
        <f>IF(OR(H366="",I366=""),"",ROUND(H366*I366,2))</f>
      </c>
      <c r="K366" s="17"/>
    </row>
    <row r="367" spans="1:11" x14ac:dyDescent="0.25">
      <c r="A367" s="9"/>
      <c r="F367" s="10"/>
      <c r="G367" s="10"/>
      <c r="H367" s="10">
        <f>IF(AND(ISNUMBER(F367),ISNUMBER(G367),G367&gt;F367),G367-F367,"")</f>
      </c>
      <c r="I367" s="11">
        <f>IF(OR(A367="",H367=""),"",IF(OR(E367="Personal"),0,IF(A367&gt;=DATE(2026,7,1),0.76,0.725)))</f>
      </c>
      <c r="J367" s="12">
        <f>IF(OR(H367="",I367=""),"",ROUND(H367*I367,2))</f>
      </c>
      <c r="K367" s="12"/>
    </row>
    <row r="368" spans="1:11" x14ac:dyDescent="0.25">
      <c r="A368" s="13"/>
      <c r="B368" s="14"/>
      <c r="C368" s="14"/>
      <c r="D368" s="14"/>
      <c r="E368" s="14"/>
      <c r="F368" s="15"/>
      <c r="G368" s="15"/>
      <c r="H368" s="15">
        <f>IF(AND(ISNUMBER(F368),ISNUMBER(G368),G368&gt;F368),G368-F368,"")</f>
      </c>
      <c r="I368" s="16">
        <f>IF(OR(A368="",H368=""),"",IF(OR(E368="Personal"),0,IF(A368&gt;=DATE(2026,7,1),0.76,0.725)))</f>
      </c>
      <c r="J368" s="17">
        <f>IF(OR(H368="",I368=""),"",ROUND(H368*I368,2))</f>
      </c>
      <c r="K368" s="17"/>
    </row>
    <row r="369" spans="1:11" x14ac:dyDescent="0.25">
      <c r="A369" s="9"/>
      <c r="F369" s="10"/>
      <c r="G369" s="10"/>
      <c r="H369" s="10">
        <f>IF(AND(ISNUMBER(F369),ISNUMBER(G369),G369&gt;F369),G369-F369,"")</f>
      </c>
      <c r="I369" s="11">
        <f>IF(OR(A369="",H369=""),"",IF(OR(E369="Personal"),0,IF(A369&gt;=DATE(2026,7,1),0.76,0.725)))</f>
      </c>
      <c r="J369" s="12">
        <f>IF(OR(H369="",I369=""),"",ROUND(H369*I369,2))</f>
      </c>
      <c r="K369" s="12"/>
    </row>
    <row r="370" spans="1:11" x14ac:dyDescent="0.25">
      <c r="A370" s="13"/>
      <c r="B370" s="14"/>
      <c r="C370" s="14"/>
      <c r="D370" s="14"/>
      <c r="E370" s="14"/>
      <c r="F370" s="15"/>
      <c r="G370" s="15"/>
      <c r="H370" s="15">
        <f>IF(AND(ISNUMBER(F370),ISNUMBER(G370),G370&gt;F370),G370-F370,"")</f>
      </c>
      <c r="I370" s="16">
        <f>IF(OR(A370="",H370=""),"",IF(OR(E370="Personal"),0,IF(A370&gt;=DATE(2026,7,1),0.76,0.725)))</f>
      </c>
      <c r="J370" s="17">
        <f>IF(OR(H370="",I370=""),"",ROUND(H370*I370,2))</f>
      </c>
      <c r="K370" s="17"/>
    </row>
    <row r="371" spans="1:11" x14ac:dyDescent="0.25">
      <c r="A371" s="9"/>
      <c r="F371" s="10"/>
      <c r="G371" s="10"/>
      <c r="H371" s="10">
        <f>IF(AND(ISNUMBER(F371),ISNUMBER(G371),G371&gt;F371),G371-F371,"")</f>
      </c>
      <c r="I371" s="11">
        <f>IF(OR(A371="",H371=""),"",IF(OR(E371="Personal"),0,IF(A371&gt;=DATE(2026,7,1),0.76,0.725)))</f>
      </c>
      <c r="J371" s="12">
        <f>IF(OR(H371="",I371=""),"",ROUND(H371*I371,2))</f>
      </c>
      <c r="K371" s="12"/>
    </row>
    <row r="372" spans="1:11" x14ac:dyDescent="0.25">
      <c r="A372" s="13"/>
      <c r="B372" s="14"/>
      <c r="C372" s="14"/>
      <c r="D372" s="14"/>
      <c r="E372" s="14"/>
      <c r="F372" s="15"/>
      <c r="G372" s="15"/>
      <c r="H372" s="15">
        <f>IF(AND(ISNUMBER(F372),ISNUMBER(G372),G372&gt;F372),G372-F372,"")</f>
      </c>
      <c r="I372" s="16">
        <f>IF(OR(A372="",H372=""),"",IF(OR(E372="Personal"),0,IF(A372&gt;=DATE(2026,7,1),0.76,0.725)))</f>
      </c>
      <c r="J372" s="17">
        <f>IF(OR(H372="",I372=""),"",ROUND(H372*I372,2))</f>
      </c>
      <c r="K372" s="17"/>
    </row>
    <row r="373" spans="1:11" x14ac:dyDescent="0.25">
      <c r="A373" s="9"/>
      <c r="F373" s="10"/>
      <c r="G373" s="10"/>
      <c r="H373" s="10">
        <f>IF(AND(ISNUMBER(F373),ISNUMBER(G373),G373&gt;F373),G373-F373,"")</f>
      </c>
      <c r="I373" s="11">
        <f>IF(OR(A373="",H373=""),"",IF(OR(E373="Personal"),0,IF(A373&gt;=DATE(2026,7,1),0.76,0.725)))</f>
      </c>
      <c r="J373" s="12">
        <f>IF(OR(H373="",I373=""),"",ROUND(H373*I373,2))</f>
      </c>
      <c r="K373" s="12"/>
    </row>
    <row r="374" spans="1:11" x14ac:dyDescent="0.25">
      <c r="A374" s="13"/>
      <c r="B374" s="14"/>
      <c r="C374" s="14"/>
      <c r="D374" s="14"/>
      <c r="E374" s="14"/>
      <c r="F374" s="15"/>
      <c r="G374" s="15"/>
      <c r="H374" s="15">
        <f>IF(AND(ISNUMBER(F374),ISNUMBER(G374),G374&gt;F374),G374-F374,"")</f>
      </c>
      <c r="I374" s="16">
        <f>IF(OR(A374="",H374=""),"",IF(OR(E374="Personal"),0,IF(A374&gt;=DATE(2026,7,1),0.76,0.725)))</f>
      </c>
      <c r="J374" s="17">
        <f>IF(OR(H374="",I374=""),"",ROUND(H374*I374,2))</f>
      </c>
      <c r="K374" s="17"/>
    </row>
    <row r="375" spans="1:11" x14ac:dyDescent="0.25">
      <c r="A375" s="9"/>
      <c r="F375" s="10"/>
      <c r="G375" s="10"/>
      <c r="H375" s="10">
        <f>IF(AND(ISNUMBER(F375),ISNUMBER(G375),G375&gt;F375),G375-F375,"")</f>
      </c>
      <c r="I375" s="11">
        <f>IF(OR(A375="",H375=""),"",IF(OR(E375="Personal"),0,IF(A375&gt;=DATE(2026,7,1),0.76,0.725)))</f>
      </c>
      <c r="J375" s="12">
        <f>IF(OR(H375="",I375=""),"",ROUND(H375*I375,2))</f>
      </c>
      <c r="K375" s="12"/>
    </row>
    <row r="376" spans="1:11" x14ac:dyDescent="0.25">
      <c r="A376" s="13"/>
      <c r="B376" s="14"/>
      <c r="C376" s="14"/>
      <c r="D376" s="14"/>
      <c r="E376" s="14"/>
      <c r="F376" s="15"/>
      <c r="G376" s="15"/>
      <c r="H376" s="15">
        <f>IF(AND(ISNUMBER(F376),ISNUMBER(G376),G376&gt;F376),G376-F376,"")</f>
      </c>
      <c r="I376" s="16">
        <f>IF(OR(A376="",H376=""),"",IF(OR(E376="Personal"),0,IF(A376&gt;=DATE(2026,7,1),0.76,0.725)))</f>
      </c>
      <c r="J376" s="17">
        <f>IF(OR(H376="",I376=""),"",ROUND(H376*I376,2))</f>
      </c>
      <c r="K376" s="17"/>
    </row>
    <row r="377" spans="1:11" x14ac:dyDescent="0.25">
      <c r="A377" s="9"/>
      <c r="F377" s="10"/>
      <c r="G377" s="10"/>
      <c r="H377" s="10">
        <f>IF(AND(ISNUMBER(F377),ISNUMBER(G377),G377&gt;F377),G377-F377,"")</f>
      </c>
      <c r="I377" s="11">
        <f>IF(OR(A377="",H377=""),"",IF(OR(E377="Personal"),0,IF(A377&gt;=DATE(2026,7,1),0.76,0.725)))</f>
      </c>
      <c r="J377" s="12">
        <f>IF(OR(H377="",I377=""),"",ROUND(H377*I377,2))</f>
      </c>
      <c r="K377" s="12"/>
    </row>
    <row r="378" spans="1:11" x14ac:dyDescent="0.25">
      <c r="A378" s="13"/>
      <c r="B378" s="14"/>
      <c r="C378" s="14"/>
      <c r="D378" s="14"/>
      <c r="E378" s="14"/>
      <c r="F378" s="15"/>
      <c r="G378" s="15"/>
      <c r="H378" s="15">
        <f>IF(AND(ISNUMBER(F378),ISNUMBER(G378),G378&gt;F378),G378-F378,"")</f>
      </c>
      <c r="I378" s="16">
        <f>IF(OR(A378="",H378=""),"",IF(OR(E378="Personal"),0,IF(A378&gt;=DATE(2026,7,1),0.76,0.725)))</f>
      </c>
      <c r="J378" s="17">
        <f>IF(OR(H378="",I378=""),"",ROUND(H378*I378,2))</f>
      </c>
      <c r="K378" s="17"/>
    </row>
    <row r="379" spans="1:11" x14ac:dyDescent="0.25">
      <c r="A379" s="9"/>
      <c r="F379" s="10"/>
      <c r="G379" s="10"/>
      <c r="H379" s="10">
        <f>IF(AND(ISNUMBER(F379),ISNUMBER(G379),G379&gt;F379),G379-F379,"")</f>
      </c>
      <c r="I379" s="11">
        <f>IF(OR(A379="",H379=""),"",IF(OR(E379="Personal"),0,IF(A379&gt;=DATE(2026,7,1),0.76,0.725)))</f>
      </c>
      <c r="J379" s="12">
        <f>IF(OR(H379="",I379=""),"",ROUND(H379*I379,2))</f>
      </c>
      <c r="K379" s="12"/>
    </row>
    <row r="380" spans="1:11" x14ac:dyDescent="0.25">
      <c r="A380" s="13"/>
      <c r="B380" s="14"/>
      <c r="C380" s="14"/>
      <c r="D380" s="14"/>
      <c r="E380" s="14"/>
      <c r="F380" s="15"/>
      <c r="G380" s="15"/>
      <c r="H380" s="15">
        <f>IF(AND(ISNUMBER(F380),ISNUMBER(G380),G380&gt;F380),G380-F380,"")</f>
      </c>
      <c r="I380" s="16">
        <f>IF(OR(A380="",H380=""),"",IF(OR(E380="Personal"),0,IF(A380&gt;=DATE(2026,7,1),0.76,0.725)))</f>
      </c>
      <c r="J380" s="17">
        <f>IF(OR(H380="",I380=""),"",ROUND(H380*I380,2))</f>
      </c>
      <c r="K380" s="17"/>
    </row>
    <row r="381" spans="1:11" x14ac:dyDescent="0.25">
      <c r="A381" s="9"/>
      <c r="F381" s="10"/>
      <c r="G381" s="10"/>
      <c r="H381" s="10">
        <f>IF(AND(ISNUMBER(F381),ISNUMBER(G381),G381&gt;F381),G381-F381,"")</f>
      </c>
      <c r="I381" s="11">
        <f>IF(OR(A381="",H381=""),"",IF(OR(E381="Personal"),0,IF(A381&gt;=DATE(2026,7,1),0.76,0.725)))</f>
      </c>
      <c r="J381" s="12">
        <f>IF(OR(H381="",I381=""),"",ROUND(H381*I381,2))</f>
      </c>
      <c r="K381" s="12"/>
    </row>
    <row r="382" spans="1:11" x14ac:dyDescent="0.25">
      <c r="A382" s="13"/>
      <c r="B382" s="14"/>
      <c r="C382" s="14"/>
      <c r="D382" s="14"/>
      <c r="E382" s="14"/>
      <c r="F382" s="15"/>
      <c r="G382" s="15"/>
      <c r="H382" s="15">
        <f>IF(AND(ISNUMBER(F382),ISNUMBER(G382),G382&gt;F382),G382-F382,"")</f>
      </c>
      <c r="I382" s="16">
        <f>IF(OR(A382="",H382=""),"",IF(OR(E382="Personal"),0,IF(A382&gt;=DATE(2026,7,1),0.76,0.725)))</f>
      </c>
      <c r="J382" s="17">
        <f>IF(OR(H382="",I382=""),"",ROUND(H382*I382,2))</f>
      </c>
      <c r="K382" s="17"/>
    </row>
    <row r="383" spans="1:11" x14ac:dyDescent="0.25">
      <c r="A383" s="9"/>
      <c r="F383" s="10"/>
      <c r="G383" s="10"/>
      <c r="H383" s="10">
        <f>IF(AND(ISNUMBER(F383),ISNUMBER(G383),G383&gt;F383),G383-F383,"")</f>
      </c>
      <c r="I383" s="11">
        <f>IF(OR(A383="",H383=""),"",IF(OR(E383="Personal"),0,IF(A383&gt;=DATE(2026,7,1),0.76,0.725)))</f>
      </c>
      <c r="J383" s="12">
        <f>IF(OR(H383="",I383=""),"",ROUND(H383*I383,2))</f>
      </c>
      <c r="K383" s="12"/>
    </row>
    <row r="384" spans="1:11" x14ac:dyDescent="0.25">
      <c r="A384" s="13"/>
      <c r="B384" s="14"/>
      <c r="C384" s="14"/>
      <c r="D384" s="14"/>
      <c r="E384" s="14"/>
      <c r="F384" s="15"/>
      <c r="G384" s="15"/>
      <c r="H384" s="15">
        <f>IF(AND(ISNUMBER(F384),ISNUMBER(G384),G384&gt;F384),G384-F384,"")</f>
      </c>
      <c r="I384" s="16">
        <f>IF(OR(A384="",H384=""),"",IF(OR(E384="Personal"),0,IF(A384&gt;=DATE(2026,7,1),0.76,0.725)))</f>
      </c>
      <c r="J384" s="17">
        <f>IF(OR(H384="",I384=""),"",ROUND(H384*I384,2))</f>
      </c>
      <c r="K384" s="17"/>
    </row>
    <row r="385" spans="1:11" x14ac:dyDescent="0.25">
      <c r="A385" s="9"/>
      <c r="F385" s="10"/>
      <c r="G385" s="10"/>
      <c r="H385" s="10">
        <f>IF(AND(ISNUMBER(F385),ISNUMBER(G385),G385&gt;F385),G385-F385,"")</f>
      </c>
      <c r="I385" s="11">
        <f>IF(OR(A385="",H385=""),"",IF(OR(E385="Personal"),0,IF(A385&gt;=DATE(2026,7,1),0.76,0.725)))</f>
      </c>
      <c r="J385" s="12">
        <f>IF(OR(H385="",I385=""),"",ROUND(H385*I385,2))</f>
      </c>
      <c r="K385" s="12"/>
    </row>
    <row r="386" spans="1:11" x14ac:dyDescent="0.25">
      <c r="A386" s="13"/>
      <c r="B386" s="14"/>
      <c r="C386" s="14"/>
      <c r="D386" s="14"/>
      <c r="E386" s="14"/>
      <c r="F386" s="15"/>
      <c r="G386" s="15"/>
      <c r="H386" s="15">
        <f>IF(AND(ISNUMBER(F386),ISNUMBER(G386),G386&gt;F386),G386-F386,"")</f>
      </c>
      <c r="I386" s="16">
        <f>IF(OR(A386="",H386=""),"",IF(OR(E386="Personal"),0,IF(A386&gt;=DATE(2026,7,1),0.76,0.725)))</f>
      </c>
      <c r="J386" s="17">
        <f>IF(OR(H386="",I386=""),"",ROUND(H386*I386,2))</f>
      </c>
      <c r="K386" s="17"/>
    </row>
    <row r="387" spans="1:11" x14ac:dyDescent="0.25">
      <c r="A387" s="9"/>
      <c r="F387" s="10"/>
      <c r="G387" s="10"/>
      <c r="H387" s="10">
        <f>IF(AND(ISNUMBER(F387),ISNUMBER(G387),G387&gt;F387),G387-F387,"")</f>
      </c>
      <c r="I387" s="11">
        <f>IF(OR(A387="",H387=""),"",IF(OR(E387="Personal"),0,IF(A387&gt;=DATE(2026,7,1),0.76,0.725)))</f>
      </c>
      <c r="J387" s="12">
        <f>IF(OR(H387="",I387=""),"",ROUND(H387*I387,2))</f>
      </c>
      <c r="K387" s="12"/>
    </row>
    <row r="388" spans="1:11" x14ac:dyDescent="0.25">
      <c r="A388" s="13"/>
      <c r="B388" s="14"/>
      <c r="C388" s="14"/>
      <c r="D388" s="14"/>
      <c r="E388" s="14"/>
      <c r="F388" s="15"/>
      <c r="G388" s="15"/>
      <c r="H388" s="15">
        <f>IF(AND(ISNUMBER(F388),ISNUMBER(G388),G388&gt;F388),G388-F388,"")</f>
      </c>
      <c r="I388" s="16">
        <f>IF(OR(A388="",H388=""),"",IF(OR(E388="Personal"),0,IF(A388&gt;=DATE(2026,7,1),0.76,0.725)))</f>
      </c>
      <c r="J388" s="17">
        <f>IF(OR(H388="",I388=""),"",ROUND(H388*I388,2))</f>
      </c>
      <c r="K388" s="17"/>
    </row>
    <row r="389" spans="1:11" x14ac:dyDescent="0.25">
      <c r="A389" s="9"/>
      <c r="F389" s="10"/>
      <c r="G389" s="10"/>
      <c r="H389" s="10">
        <f>IF(AND(ISNUMBER(F389),ISNUMBER(G389),G389&gt;F389),G389-F389,"")</f>
      </c>
      <c r="I389" s="11">
        <f>IF(OR(A389="",H389=""),"",IF(OR(E389="Personal"),0,IF(A389&gt;=DATE(2026,7,1),0.76,0.725)))</f>
      </c>
      <c r="J389" s="12">
        <f>IF(OR(H389="",I389=""),"",ROUND(H389*I389,2))</f>
      </c>
      <c r="K389" s="12"/>
    </row>
    <row r="390" spans="1:11" x14ac:dyDescent="0.25">
      <c r="A390" s="13"/>
      <c r="B390" s="14"/>
      <c r="C390" s="14"/>
      <c r="D390" s="14"/>
      <c r="E390" s="14"/>
      <c r="F390" s="15"/>
      <c r="G390" s="15"/>
      <c r="H390" s="15">
        <f>IF(AND(ISNUMBER(F390),ISNUMBER(G390),G390&gt;F390),G390-F390,"")</f>
      </c>
      <c r="I390" s="16">
        <f>IF(OR(A390="",H390=""),"",IF(OR(E390="Personal"),0,IF(A390&gt;=DATE(2026,7,1),0.76,0.725)))</f>
      </c>
      <c r="J390" s="17">
        <f>IF(OR(H390="",I390=""),"",ROUND(H390*I390,2))</f>
      </c>
      <c r="K390" s="17"/>
    </row>
    <row r="391" spans="1:11" x14ac:dyDescent="0.25">
      <c r="A391" s="9"/>
      <c r="F391" s="10"/>
      <c r="G391" s="10"/>
      <c r="H391" s="10">
        <f>IF(AND(ISNUMBER(F391),ISNUMBER(G391),G391&gt;F391),G391-F391,"")</f>
      </c>
      <c r="I391" s="11">
        <f>IF(OR(A391="",H391=""),"",IF(OR(E391="Personal"),0,IF(A391&gt;=DATE(2026,7,1),0.76,0.725)))</f>
      </c>
      <c r="J391" s="12">
        <f>IF(OR(H391="",I391=""),"",ROUND(H391*I391,2))</f>
      </c>
      <c r="K391" s="12"/>
    </row>
    <row r="392" spans="1:11" x14ac:dyDescent="0.25">
      <c r="A392" s="13"/>
      <c r="B392" s="14"/>
      <c r="C392" s="14"/>
      <c r="D392" s="14"/>
      <c r="E392" s="14"/>
      <c r="F392" s="15"/>
      <c r="G392" s="15"/>
      <c r="H392" s="15">
        <f>IF(AND(ISNUMBER(F392),ISNUMBER(G392),G392&gt;F392),G392-F392,"")</f>
      </c>
      <c r="I392" s="16">
        <f>IF(OR(A392="",H392=""),"",IF(OR(E392="Personal"),0,IF(A392&gt;=DATE(2026,7,1),0.76,0.725)))</f>
      </c>
      <c r="J392" s="17">
        <f>IF(OR(H392="",I392=""),"",ROUND(H392*I392,2))</f>
      </c>
      <c r="K392" s="17"/>
    </row>
    <row r="393" spans="1:11" x14ac:dyDescent="0.25">
      <c r="A393" s="9"/>
      <c r="F393" s="10"/>
      <c r="G393" s="10"/>
      <c r="H393" s="10">
        <f>IF(AND(ISNUMBER(F393),ISNUMBER(G393),G393&gt;F393),G393-F393,"")</f>
      </c>
      <c r="I393" s="11">
        <f>IF(OR(A393="",H393=""),"",IF(OR(E393="Personal"),0,IF(A393&gt;=DATE(2026,7,1),0.76,0.725)))</f>
      </c>
      <c r="J393" s="12">
        <f>IF(OR(H393="",I393=""),"",ROUND(H393*I393,2))</f>
      </c>
      <c r="K393" s="12"/>
    </row>
    <row r="394" spans="1:11" x14ac:dyDescent="0.25">
      <c r="A394" s="13"/>
      <c r="B394" s="14"/>
      <c r="C394" s="14"/>
      <c r="D394" s="14"/>
      <c r="E394" s="14"/>
      <c r="F394" s="15"/>
      <c r="G394" s="15"/>
      <c r="H394" s="15">
        <f>IF(AND(ISNUMBER(F394),ISNUMBER(G394),G394&gt;F394),G394-F394,"")</f>
      </c>
      <c r="I394" s="16">
        <f>IF(OR(A394="",H394=""),"",IF(OR(E394="Personal"),0,IF(A394&gt;=DATE(2026,7,1),0.76,0.725)))</f>
      </c>
      <c r="J394" s="17">
        <f>IF(OR(H394="",I394=""),"",ROUND(H394*I394,2))</f>
      </c>
      <c r="K394" s="17"/>
    </row>
    <row r="395" spans="1:11" x14ac:dyDescent="0.25">
      <c r="A395" s="9"/>
      <c r="F395" s="10"/>
      <c r="G395" s="10"/>
      <c r="H395" s="10">
        <f>IF(AND(ISNUMBER(F395),ISNUMBER(G395),G395&gt;F395),G395-F395,"")</f>
      </c>
      <c r="I395" s="11">
        <f>IF(OR(A395="",H395=""),"",IF(OR(E395="Personal"),0,IF(A395&gt;=DATE(2026,7,1),0.76,0.725)))</f>
      </c>
      <c r="J395" s="12">
        <f>IF(OR(H395="",I395=""),"",ROUND(H395*I395,2))</f>
      </c>
      <c r="K395" s="12"/>
    </row>
    <row r="396" spans="1:11" x14ac:dyDescent="0.25">
      <c r="A396" s="13"/>
      <c r="B396" s="14"/>
      <c r="C396" s="14"/>
      <c r="D396" s="14"/>
      <c r="E396" s="14"/>
      <c r="F396" s="15"/>
      <c r="G396" s="15"/>
      <c r="H396" s="15">
        <f>IF(AND(ISNUMBER(F396),ISNUMBER(G396),G396&gt;F396),G396-F396,"")</f>
      </c>
      <c r="I396" s="16">
        <f>IF(OR(A396="",H396=""),"",IF(OR(E396="Personal"),0,IF(A396&gt;=DATE(2026,7,1),0.76,0.725)))</f>
      </c>
      <c r="J396" s="17">
        <f>IF(OR(H396="",I396=""),"",ROUND(H396*I396,2))</f>
      </c>
      <c r="K396" s="17"/>
    </row>
    <row r="397" spans="1:11" x14ac:dyDescent="0.25">
      <c r="A397" s="9"/>
      <c r="F397" s="10"/>
      <c r="G397" s="10"/>
      <c r="H397" s="10">
        <f>IF(AND(ISNUMBER(F397),ISNUMBER(G397),G397&gt;F397),G397-F397,"")</f>
      </c>
      <c r="I397" s="11">
        <f>IF(OR(A397="",H397=""),"",IF(OR(E397="Personal"),0,IF(A397&gt;=DATE(2026,7,1),0.76,0.725)))</f>
      </c>
      <c r="J397" s="12">
        <f>IF(OR(H397="",I397=""),"",ROUND(H397*I397,2))</f>
      </c>
      <c r="K397" s="12"/>
    </row>
    <row r="398" spans="1:11" x14ac:dyDescent="0.25">
      <c r="A398" s="13"/>
      <c r="B398" s="14"/>
      <c r="C398" s="14"/>
      <c r="D398" s="14"/>
      <c r="E398" s="14"/>
      <c r="F398" s="15"/>
      <c r="G398" s="15"/>
      <c r="H398" s="15">
        <f>IF(AND(ISNUMBER(F398),ISNUMBER(G398),G398&gt;F398),G398-F398,"")</f>
      </c>
      <c r="I398" s="16">
        <f>IF(OR(A398="",H398=""),"",IF(OR(E398="Personal"),0,IF(A398&gt;=DATE(2026,7,1),0.76,0.725)))</f>
      </c>
      <c r="J398" s="17">
        <f>IF(OR(H398="",I398=""),"",ROUND(H398*I398,2))</f>
      </c>
      <c r="K398" s="17"/>
    </row>
    <row r="399" spans="1:11" x14ac:dyDescent="0.25">
      <c r="A399" s="9"/>
      <c r="F399" s="10"/>
      <c r="G399" s="10"/>
      <c r="H399" s="10">
        <f>IF(AND(ISNUMBER(F399),ISNUMBER(G399),G399&gt;F399),G399-F399,"")</f>
      </c>
      <c r="I399" s="11">
        <f>IF(OR(A399="",H399=""),"",IF(OR(E399="Personal"),0,IF(A399&gt;=DATE(2026,7,1),0.76,0.725)))</f>
      </c>
      <c r="J399" s="12">
        <f>IF(OR(H399="",I399=""),"",ROUND(H399*I399,2))</f>
      </c>
      <c r="K399" s="12"/>
    </row>
    <row r="400" spans="1:11" x14ac:dyDescent="0.25">
      <c r="A400" s="13"/>
      <c r="B400" s="14"/>
      <c r="C400" s="14"/>
      <c r="D400" s="14"/>
      <c r="E400" s="14"/>
      <c r="F400" s="15"/>
      <c r="G400" s="15"/>
      <c r="H400" s="15">
        <f>IF(AND(ISNUMBER(F400),ISNUMBER(G400),G400&gt;F400),G400-F400,"")</f>
      </c>
      <c r="I400" s="16">
        <f>IF(OR(A400="",H400=""),"",IF(OR(E400="Personal"),0,IF(A400&gt;=DATE(2026,7,1),0.76,0.725)))</f>
      </c>
      <c r="J400" s="17">
        <f>IF(OR(H400="",I400=""),"",ROUND(H400*I400,2))</f>
      </c>
      <c r="K400" s="17"/>
    </row>
    <row r="401" spans="1:11" x14ac:dyDescent="0.25">
      <c r="A401" s="9"/>
      <c r="F401" s="10"/>
      <c r="G401" s="10"/>
      <c r="H401" s="10">
        <f>IF(AND(ISNUMBER(F401),ISNUMBER(G401),G401&gt;F401),G401-F401,"")</f>
      </c>
      <c r="I401" s="11">
        <f>IF(OR(A401="",H401=""),"",IF(OR(E401="Personal"),0,IF(A401&gt;=DATE(2026,7,1),0.76,0.725)))</f>
      </c>
      <c r="J401" s="12">
        <f>IF(OR(H401="",I401=""),"",ROUND(H401*I401,2))</f>
      </c>
      <c r="K401" s="12"/>
    </row>
    <row r="402" spans="1:11" x14ac:dyDescent="0.25">
      <c r="A402" s="13"/>
      <c r="B402" s="14"/>
      <c r="C402" s="14"/>
      <c r="D402" s="14"/>
      <c r="E402" s="14"/>
      <c r="F402" s="15"/>
      <c r="G402" s="15"/>
      <c r="H402" s="15">
        <f>IF(AND(ISNUMBER(F402),ISNUMBER(G402),G402&gt;F402),G402-F402,"")</f>
      </c>
      <c r="I402" s="16">
        <f>IF(OR(A402="",H402=""),"",IF(OR(E402="Personal"),0,IF(A402&gt;=DATE(2026,7,1),0.76,0.725)))</f>
      </c>
      <c r="J402" s="17">
        <f>IF(OR(H402="",I402=""),"",ROUND(H402*I402,2))</f>
      </c>
      <c r="K402" s="17"/>
    </row>
    <row r="403" spans="1:11" x14ac:dyDescent="0.25">
      <c r="A403" s="9"/>
      <c r="F403" s="10"/>
      <c r="G403" s="10"/>
      <c r="H403" s="10">
        <f>IF(AND(ISNUMBER(F403),ISNUMBER(G403),G403&gt;F403),G403-F403,"")</f>
      </c>
      <c r="I403" s="11">
        <f>IF(OR(A403="",H403=""),"",IF(OR(E403="Personal"),0,IF(A403&gt;=DATE(2026,7,1),0.76,0.725)))</f>
      </c>
      <c r="J403" s="12">
        <f>IF(OR(H403="",I403=""),"",ROUND(H403*I403,2))</f>
      </c>
      <c r="K403" s="12"/>
    </row>
    <row r="404" spans="1:11" x14ac:dyDescent="0.25">
      <c r="A404" s="13"/>
      <c r="B404" s="14"/>
      <c r="C404" s="14"/>
      <c r="D404" s="14"/>
      <c r="E404" s="14"/>
      <c r="F404" s="15"/>
      <c r="G404" s="15"/>
      <c r="H404" s="15">
        <f>IF(AND(ISNUMBER(F404),ISNUMBER(G404),G404&gt;F404),G404-F404,"")</f>
      </c>
      <c r="I404" s="16">
        <f>IF(OR(A404="",H404=""),"",IF(OR(E404="Personal"),0,IF(A404&gt;=DATE(2026,7,1),0.76,0.725)))</f>
      </c>
      <c r="J404" s="17">
        <f>IF(OR(H404="",I404=""),"",ROUND(H404*I404,2))</f>
      </c>
      <c r="K404" s="17"/>
    </row>
    <row r="405" spans="1:11" x14ac:dyDescent="0.25">
      <c r="A405" s="9"/>
      <c r="F405" s="10"/>
      <c r="G405" s="10"/>
      <c r="H405" s="10">
        <f>IF(AND(ISNUMBER(F405),ISNUMBER(G405),G405&gt;F405),G405-F405,"")</f>
      </c>
      <c r="I405" s="11">
        <f>IF(OR(A405="",H405=""),"",IF(OR(E405="Personal"),0,IF(A405&gt;=DATE(2026,7,1),0.76,0.725)))</f>
      </c>
      <c r="J405" s="12">
        <f>IF(OR(H405="",I405=""),"",ROUND(H405*I405,2))</f>
      </c>
      <c r="K405" s="12"/>
    </row>
    <row r="406" spans="1:11" x14ac:dyDescent="0.25">
      <c r="A406" s="13"/>
      <c r="B406" s="14"/>
      <c r="C406" s="14"/>
      <c r="D406" s="14"/>
      <c r="E406" s="14"/>
      <c r="F406" s="15"/>
      <c r="G406" s="15"/>
      <c r="H406" s="15">
        <f>IF(AND(ISNUMBER(F406),ISNUMBER(G406),G406&gt;F406),G406-F406,"")</f>
      </c>
      <c r="I406" s="16">
        <f>IF(OR(A406="",H406=""),"",IF(OR(E406="Personal"),0,IF(A406&gt;=DATE(2026,7,1),0.76,0.725)))</f>
      </c>
      <c r="J406" s="17">
        <f>IF(OR(H406="",I406=""),"",ROUND(H406*I406,2))</f>
      </c>
      <c r="K406" s="17"/>
    </row>
  </sheetData>
  <autoFilter ref="A6:K6"/>
  <mergeCells count="3">
    <mergeCell ref="A1:K1"/>
    <mergeCell ref="B2:C2"/>
    <mergeCell ref="E2:F2"/>
  </mergeCells>
  <dataValidations count="2">
    <dataValidation type="list" allowBlank="1" sqref="E10:E406">
      <formula1>"Showing,Listing appointment,Open house,Broker tour,Inspection or appraisal,Closing,Business errand,Personal"</formula1>
    </dataValidation>
    <dataValidation type="list" allowBlank="1" sqref="E7:E406">
      <formula1>"Showing,Listing appointment,Open house,Broker tour,Inspection or appraisal,Closing,Business errand,Personal"</formula1>
    </dataValidation>
  </dataValidations>
  <pageMargins left="0.4" right="0.4" top="0.5" bottom="0.5" header="0.2" footer="0.2"/>
  <pageSetup paperSize="1" orientation="landscape" fitToWidth="1" fitToHeight="0"/>
  <headerFooter>
    <oddFooter>&amp;LMileageLogMaker.com free template&amp;RPage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FormatPr defaultRowHeight="15" outlineLevelRow="0" outlineLevelCol="0" x14ac:dyDescent="55"/>
  <cols>
    <col min="1" max="1" width="46" customWidth="1"/>
    <col min="2" max="2" width="18" customWidth="1"/>
    <col min="3" max="3" width="70" customWidth="1"/>
  </cols>
  <sheetData>
    <row r="1" spans="1:1" s="18" customFormat="1" x14ac:dyDescent="0.25">
      <c r="A1" s="18" t="s">
        <v>19</v>
      </c>
    </row>
    <row r="3" spans="1:3" s="19" customFormat="1" x14ac:dyDescent="0.25">
      <c r="A3" s="19" t="s">
        <v>20</v>
      </c>
      <c r="B3" s="20">
        <f>SUMIFS('Mileage log'!$H$7:$H$406,'Mileage log'!$A$7:$A$406,"&lt;&gt;")-SUMIFS('Mileage log'!$H$7:$H$406,'Mileage log'!$E$7:$E$406,"Personal")</f>
      </c>
      <c r="C3" s="19" t="s">
        <v>21</v>
      </c>
    </row>
    <row r="4" spans="1:3" x14ac:dyDescent="0.25">
      <c r="A4" t="s">
        <v>22</v>
      </c>
      <c r="B4" s="10">
        <f>SUMIFS('Mileage log'!$H$7:$H$406,'Mileage log'!$A$7:$A$406,"&lt;&gt;",'Mileage log'!$A$7:$A$406,"&lt;"&amp;DATE(2026,7,1))-SUMIFS('Mileage log'!$H$7:$H$406,'Mileage log'!$E$7:$E$406,"Personal",'Mileage log'!$A$7:$A$406,"&lt;"&amp;DATE(2026,7,1))</f>
      </c>
      <c r="C4" s="21" t="s">
        <v>23</v>
      </c>
    </row>
    <row r="5" spans="1:3" x14ac:dyDescent="0.25">
      <c r="A5" t="s">
        <v>24</v>
      </c>
      <c r="B5" s="10">
        <f>SUMIFS('Mileage log'!$H$7:$H$406,'Mileage log'!$A$7:$A$406,"&lt;&gt;",'Mileage log'!$A$7:$A$406,"&gt;="&amp;DATE(2026,7,1))-SUMIFS('Mileage log'!$H$7:$H$406,'Mileage log'!$E$7:$E$406,"Personal",'Mileage log'!$A$7:$A$406,"&gt;="&amp;DATE(2026,7,1))</f>
      </c>
      <c r="C5" s="21" t="s">
        <v>25</v>
      </c>
    </row>
    <row r="6" spans="1:3" x14ac:dyDescent="0.25">
      <c r="A6" t="s">
        <v>26</v>
      </c>
      <c r="B6" s="12">
        <f>SUM('Mileage log'!$J$7:$J$406)</f>
      </c>
      <c r="C6" s="21" t="s">
        <v>27</v>
      </c>
    </row>
    <row r="7" spans="1:3" x14ac:dyDescent="0.25">
      <c r="A7" t="s">
        <v>28</v>
      </c>
      <c r="B7" s="12">
        <f>SUM('Mileage log'!$K$7:$K$406)</f>
      </c>
      <c r="C7" s="21" t="s">
        <v>29</v>
      </c>
    </row>
    <row r="8" spans="1:3" x14ac:dyDescent="0.25">
      <c r="A8" t="s">
        <v>30</v>
      </c>
      <c r="B8" s="5">
        <f>'Mileage log'!H3</f>
      </c>
      <c r="C8" s="21" t="s">
        <v>31</v>
      </c>
    </row>
    <row r="9" spans="1:3" x14ac:dyDescent="0.25">
      <c r="A9" t="s">
        <v>32</v>
      </c>
      <c r="B9" s="22">
        <f>IFERROR(B3/B8,"")</f>
      </c>
      <c r="C9" s="21" t="s">
        <v>33</v>
      </c>
    </row>
    <row r="11" spans="1:1" x14ac:dyDescent="0.25">
      <c r="A11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FormatPr defaultRowHeight="15" outlineLevelRow="0" outlineLevelCol="0" x14ac:dyDescent="55"/>
  <cols>
    <col min="1" max="1" width="12" customWidth="1"/>
    <col min="2" max="2" width="18" customWidth="1"/>
    <col min="3" max="3" width="28" customWidth="1"/>
    <col min="4" max="4" width="18" customWidth="1"/>
    <col min="5" max="5" width="20" customWidth="1"/>
    <col min="6" max="7" width="12" customWidth="1"/>
    <col min="10" max="10" width="11" customWidth="1"/>
    <col min="11" max="11" width="12" customWidth="1"/>
  </cols>
  <sheetData>
    <row r="1" spans="1:11" s="19" customFormat="1" x14ac:dyDescent="0.25">
      <c r="A1" s="19" t="s">
        <v>8</v>
      </c>
      <c r="B1" s="19" t="s">
        <v>9</v>
      </c>
      <c r="C1" s="19" t="s">
        <v>10</v>
      </c>
      <c r="D1" s="19" t="s">
        <v>11</v>
      </c>
      <c r="E1" s="19" t="s">
        <v>12</v>
      </c>
      <c r="F1" s="19" t="s">
        <v>13</v>
      </c>
      <c r="G1" s="19" t="s">
        <v>14</v>
      </c>
      <c r="H1" s="19" t="s">
        <v>15</v>
      </c>
      <c r="I1" s="19" t="s">
        <v>16</v>
      </c>
      <c r="J1" s="19" t="s">
        <v>17</v>
      </c>
      <c r="K1" s="19" t="s">
        <v>18</v>
      </c>
    </row>
    <row r="2" spans="1:11" x14ac:dyDescent="0.25">
      <c r="A2" t="s">
        <v>35</v>
      </c>
      <c r="B2" t="s">
        <v>36</v>
      </c>
      <c r="C2" t="s">
        <v>37</v>
      </c>
      <c r="D2" t="s">
        <v>38</v>
      </c>
      <c r="E2" t="s">
        <v>39</v>
      </c>
      <c r="F2">
        <v>40112</v>
      </c>
      <c r="G2">
        <v>40120.6</v>
      </c>
      <c r="H2">
        <v>8.6</v>
      </c>
      <c r="I2">
        <v>0.76</v>
      </c>
      <c r="J2">
        <v>6.54</v>
      </c>
      <c r="K2" t="s">
        <v>40</v>
      </c>
    </row>
    <row r="3" spans="1:11" x14ac:dyDescent="0.25">
      <c r="A3" t="s">
        <v>35</v>
      </c>
      <c r="B3" t="s">
        <v>37</v>
      </c>
      <c r="C3" t="s">
        <v>41</v>
      </c>
      <c r="D3" t="s">
        <v>42</v>
      </c>
      <c r="E3" t="s">
        <v>39</v>
      </c>
      <c r="F3">
        <v>40120.6</v>
      </c>
      <c r="G3">
        <v>40124.5</v>
      </c>
      <c r="H3">
        <v>3.9</v>
      </c>
      <c r="I3">
        <v>0.76</v>
      </c>
      <c r="J3">
        <v>2.96</v>
      </c>
      <c r="K3" t="s">
        <v>40</v>
      </c>
    </row>
    <row r="4" spans="1:11" x14ac:dyDescent="0.25">
      <c r="A4" t="s">
        <v>35</v>
      </c>
      <c r="B4" t="s">
        <v>41</v>
      </c>
      <c r="C4" t="s">
        <v>43</v>
      </c>
      <c r="D4" t="s">
        <v>44</v>
      </c>
      <c r="E4" t="s">
        <v>45</v>
      </c>
      <c r="F4">
        <v>40124.5</v>
      </c>
      <c r="G4">
        <v>40130.7</v>
      </c>
      <c r="H4">
        <v>6.2</v>
      </c>
      <c r="I4">
        <v>0.76</v>
      </c>
      <c r="J4">
        <v>4.71</v>
      </c>
      <c r="K4">
        <v>4</v>
      </c>
    </row>
    <row r="6" spans="1:1" x14ac:dyDescent="0.25">
      <c r="A6" t="s">
        <v>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60" customWidth="1"/>
    <col min="2" max="2" width="90" customWidth="1"/>
  </cols>
  <sheetData>
    <row r="1" spans="1:1" s="18" customFormat="1" x14ac:dyDescent="0.25">
      <c r="A1" s="18" t="s">
        <v>47</v>
      </c>
    </row>
    <row r="2" spans="1:1" x14ac:dyDescent="0.25">
      <c r="A2" t="s">
        <v>48</v>
      </c>
    </row>
    <row r="4" spans="1:2" x14ac:dyDescent="0.25">
      <c r="A4" t="s">
        <v>49</v>
      </c>
      <c r="B4" s="23" t="s">
        <v>50</v>
      </c>
    </row>
    <row r="5" spans="1:2" x14ac:dyDescent="0.25">
      <c r="A5" t="s">
        <v>51</v>
      </c>
      <c r="B5" s="23" t="s">
        <v>52</v>
      </c>
    </row>
    <row r="6" spans="1:2" x14ac:dyDescent="0.25">
      <c r="A6" t="s">
        <v>53</v>
      </c>
      <c r="B6" s="23" t="s">
        <v>54</v>
      </c>
    </row>
    <row r="7" spans="1:2" x14ac:dyDescent="0.25">
      <c r="A7" t="s">
        <v>55</v>
      </c>
      <c r="B7" s="23" t="s">
        <v>54</v>
      </c>
    </row>
    <row r="9" spans="1:1" x14ac:dyDescent="0.25">
      <c r="A9" t="s">
        <v>56</v>
      </c>
    </row>
  </sheetData>
  <hyperlinks>
    <hyperlink ref="B4" r:id="rId1"/>
    <hyperlink ref="B5" r:id="rId2"/>
    <hyperlink ref="B6" r:id="rId3"/>
    <hyperlink ref="B7" r:id="rId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Mileage log</vt:lpstr>
      <vt:lpstr>Summary</vt:lpstr>
      <vt:lpstr>Example</vt:lpstr>
      <vt:lpstr>Rates and sources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MileageLogMaker.com</dc:creator>
  <dc:title/>
  <dc:subject/>
  <dc:description/>
  <cp:keywords/>
  <cp:category/>
  <cp:lastModifiedBy>Unknown</cp:lastModifiedBy>
  <dcterms:created xsi:type="dcterms:W3CDTF">2026-10-07T12:08:45Z</dcterms:created>
  <dcterms:modified xsi:type="dcterms:W3CDTF">2026-10-07T12:08:45Z</dcterms:modified>
</cp:coreProperties>
</file>